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DieseArbeitsmappe"/>
  <bookViews>
    <workbookView xWindow="0" yWindow="0" windowWidth="20490" windowHeight="7755" activeTab="3"/>
  </bookViews>
  <sheets>
    <sheet name="Beschrieb" sheetId="2" r:id="rId1"/>
    <sheet name="SpPlan" sheetId="5" r:id="rId2"/>
    <sheet name="Auswertung" sheetId="1" r:id="rId3"/>
    <sheet name="Endstand" sheetId="3" r:id="rId4"/>
    <sheet name="Punktgleichheit 5M" sheetId="6" r:id="rId5"/>
  </sheets>
  <definedNames>
    <definedName name="_xlnm.Print_Area" localSheetId="2">Auswertung!$A$1:$AJ$16</definedName>
    <definedName name="_xlnm.Print_Titles" localSheetId="1">SpPlan!$18:$19</definedName>
  </definedNames>
  <calcPr calcId="125725"/>
</workbook>
</file>

<file path=xl/calcChain.xml><?xml version="1.0" encoding="utf-8"?>
<calcChain xmlns="http://schemas.openxmlformats.org/spreadsheetml/2006/main">
  <c r="T14" i="1"/>
  <c r="S14"/>
  <c r="R14"/>
  <c r="Q14"/>
  <c r="P14"/>
  <c r="O14"/>
  <c r="N14"/>
  <c r="M14"/>
  <c r="V12"/>
  <c r="U12"/>
  <c r="R12"/>
  <c r="Q12"/>
  <c r="P12"/>
  <c r="O12"/>
  <c r="N12"/>
  <c r="M12"/>
  <c r="V10"/>
  <c r="U10"/>
  <c r="T10"/>
  <c r="S10"/>
  <c r="P10"/>
  <c r="O10"/>
  <c r="N10"/>
  <c r="M10"/>
  <c r="V8"/>
  <c r="U8"/>
  <c r="T8"/>
  <c r="S8"/>
  <c r="R8"/>
  <c r="Q8"/>
  <c r="N8"/>
  <c r="M8"/>
  <c r="V6"/>
  <c r="U6"/>
  <c r="T6"/>
  <c r="S6"/>
  <c r="R6"/>
  <c r="Q6"/>
  <c r="P6"/>
  <c r="O6"/>
  <c r="B29" i="6" l="1"/>
  <c r="D29"/>
  <c r="H29"/>
  <c r="J29"/>
  <c r="B30"/>
  <c r="D30"/>
  <c r="H30"/>
  <c r="J30"/>
  <c r="B31"/>
  <c r="D31"/>
  <c r="H31"/>
  <c r="J31"/>
  <c r="B32"/>
  <c r="D32"/>
  <c r="H32"/>
  <c r="J32"/>
  <c r="K32"/>
  <c r="L32"/>
  <c r="B33"/>
  <c r="D33"/>
  <c r="E33"/>
  <c r="G33"/>
  <c r="H33"/>
  <c r="J33"/>
  <c r="B34"/>
  <c r="D34"/>
  <c r="H34"/>
  <c r="J34"/>
  <c r="B35"/>
  <c r="D35"/>
  <c r="H35"/>
  <c r="J35"/>
  <c r="B36"/>
  <c r="D36"/>
  <c r="H36"/>
  <c r="J36"/>
  <c r="K36"/>
  <c r="L36"/>
  <c r="B37"/>
  <c r="D37"/>
  <c r="E37"/>
  <c r="G37"/>
  <c r="H37"/>
  <c r="J37"/>
  <c r="B38"/>
  <c r="D38"/>
  <c r="E38"/>
  <c r="G38"/>
  <c r="H38"/>
  <c r="J38"/>
  <c r="B39"/>
  <c r="D39"/>
  <c r="H39"/>
  <c r="J39"/>
  <c r="B40"/>
  <c r="D40"/>
  <c r="H40"/>
  <c r="J40"/>
  <c r="K40"/>
  <c r="L40"/>
  <c r="B41"/>
  <c r="D41"/>
  <c r="E41"/>
  <c r="G41"/>
  <c r="H41"/>
  <c r="J41"/>
  <c r="B42"/>
  <c r="D42"/>
  <c r="E42"/>
  <c r="G42"/>
  <c r="H42"/>
  <c r="J42"/>
  <c r="B43"/>
  <c r="D43"/>
  <c r="E43"/>
  <c r="G43"/>
  <c r="H43"/>
  <c r="J43"/>
  <c r="B44"/>
  <c r="D44"/>
  <c r="H44"/>
  <c r="J44"/>
  <c r="K44"/>
  <c r="L44"/>
  <c r="B45"/>
  <c r="D45"/>
  <c r="E45"/>
  <c r="G45"/>
  <c r="H45"/>
  <c r="J45"/>
  <c r="B46"/>
  <c r="D46"/>
  <c r="E46"/>
  <c r="G46"/>
  <c r="H46"/>
  <c r="J46"/>
  <c r="B47"/>
  <c r="D47"/>
  <c r="E47"/>
  <c r="G47"/>
  <c r="H47"/>
  <c r="J47"/>
  <c r="B48"/>
  <c r="D48"/>
  <c r="E48"/>
  <c r="G48"/>
  <c r="H48"/>
  <c r="J48"/>
  <c r="K48"/>
  <c r="L48"/>
  <c r="B52"/>
  <c r="E52"/>
  <c r="H52"/>
  <c r="B54"/>
  <c r="E54"/>
  <c r="H54"/>
  <c r="B56"/>
  <c r="E56"/>
  <c r="H56"/>
  <c r="B58"/>
  <c r="E58"/>
  <c r="H58"/>
  <c r="B60"/>
  <c r="E60"/>
  <c r="H60"/>
  <c r="A4" i="3"/>
  <c r="A6"/>
  <c r="F37"/>
  <c r="C39"/>
  <c r="F39"/>
  <c r="C40"/>
  <c r="F40"/>
  <c r="C41"/>
  <c r="F41"/>
  <c r="C42"/>
  <c r="F42"/>
  <c r="C43"/>
  <c r="F43"/>
  <c r="D2" i="1"/>
  <c r="C3"/>
  <c r="E3"/>
  <c r="G3"/>
  <c r="I3"/>
  <c r="K3"/>
  <c r="M3"/>
  <c r="O3"/>
  <c r="Q3"/>
  <c r="S3"/>
  <c r="U3"/>
  <c r="B6"/>
  <c r="E6"/>
  <c r="E7" s="1"/>
  <c r="F6"/>
  <c r="G6"/>
  <c r="H6"/>
  <c r="G7" s="1"/>
  <c r="I6"/>
  <c r="J6"/>
  <c r="I7"/>
  <c r="K6"/>
  <c r="K7" s="1"/>
  <c r="L6"/>
  <c r="H7"/>
  <c r="J7"/>
  <c r="L7"/>
  <c r="O7"/>
  <c r="P7"/>
  <c r="Q7"/>
  <c r="R7"/>
  <c r="S7"/>
  <c r="T7"/>
  <c r="U7"/>
  <c r="V7"/>
  <c r="B8"/>
  <c r="C8"/>
  <c r="C9" s="1"/>
  <c r="D8"/>
  <c r="G8"/>
  <c r="H8"/>
  <c r="H9" s="1"/>
  <c r="I8"/>
  <c r="I9" s="1"/>
  <c r="J8"/>
  <c r="K8"/>
  <c r="L8"/>
  <c r="X8" s="1"/>
  <c r="G9"/>
  <c r="M9"/>
  <c r="N9"/>
  <c r="Q9"/>
  <c r="R9"/>
  <c r="S9"/>
  <c r="T9"/>
  <c r="U9"/>
  <c r="V9"/>
  <c r="B10"/>
  <c r="C10"/>
  <c r="C11" s="1"/>
  <c r="D10"/>
  <c r="D11" s="1"/>
  <c r="E10"/>
  <c r="F11" s="1"/>
  <c r="F10"/>
  <c r="I10"/>
  <c r="J11" s="1"/>
  <c r="J10"/>
  <c r="K10"/>
  <c r="L10"/>
  <c r="K11"/>
  <c r="E11"/>
  <c r="L11"/>
  <c r="M11"/>
  <c r="N11"/>
  <c r="O11"/>
  <c r="P11"/>
  <c r="S11"/>
  <c r="T11"/>
  <c r="U11"/>
  <c r="V11"/>
  <c r="B12"/>
  <c r="C12"/>
  <c r="C13" s="1"/>
  <c r="D12"/>
  <c r="E12"/>
  <c r="F13" s="1"/>
  <c r="F12"/>
  <c r="G12"/>
  <c r="H12"/>
  <c r="X12" s="1"/>
  <c r="K12"/>
  <c r="L12"/>
  <c r="K13"/>
  <c r="L13"/>
  <c r="M13"/>
  <c r="N13"/>
  <c r="O13"/>
  <c r="P13"/>
  <c r="Q13"/>
  <c r="R13"/>
  <c r="U13"/>
  <c r="V13"/>
  <c r="B14"/>
  <c r="C14"/>
  <c r="D14"/>
  <c r="E14"/>
  <c r="F15" s="1"/>
  <c r="F14"/>
  <c r="G14"/>
  <c r="H15" s="1"/>
  <c r="H14"/>
  <c r="I14"/>
  <c r="J15" s="1"/>
  <c r="J14"/>
  <c r="D15"/>
  <c r="G15"/>
  <c r="M15"/>
  <c r="N15"/>
  <c r="O15"/>
  <c r="P15"/>
  <c r="Q15"/>
  <c r="R15"/>
  <c r="S15"/>
  <c r="T15"/>
  <c r="A2" i="5"/>
  <c r="A4"/>
  <c r="A6"/>
  <c r="E14"/>
  <c r="I48" s="1"/>
  <c r="K14"/>
  <c r="I50" s="1"/>
  <c r="Q14"/>
  <c r="I52" s="1"/>
  <c r="W14"/>
  <c r="E15"/>
  <c r="I49" s="1"/>
  <c r="K15"/>
  <c r="I51" s="1"/>
  <c r="W15"/>
  <c r="X22" s="1"/>
  <c r="R21"/>
  <c r="X21"/>
  <c r="E22"/>
  <c r="L22"/>
  <c r="E23"/>
  <c r="R23"/>
  <c r="L24"/>
  <c r="E25"/>
  <c r="L25"/>
  <c r="E26"/>
  <c r="R26"/>
  <c r="E27"/>
  <c r="L27"/>
  <c r="R27"/>
  <c r="E29"/>
  <c r="R29"/>
  <c r="E30"/>
  <c r="L30"/>
  <c r="E31"/>
  <c r="L31"/>
  <c r="R31"/>
  <c r="L33"/>
  <c r="R33"/>
  <c r="E34"/>
  <c r="L34"/>
  <c r="R34"/>
  <c r="L35"/>
  <c r="R35"/>
  <c r="E37"/>
  <c r="L37"/>
  <c r="E38"/>
  <c r="L38"/>
  <c r="R38"/>
  <c r="L39"/>
  <c r="R39"/>
  <c r="E40"/>
  <c r="L40"/>
  <c r="R40"/>
  <c r="E41"/>
  <c r="L41"/>
  <c r="R41"/>
  <c r="E42"/>
  <c r="L42"/>
  <c r="E43"/>
  <c r="L43"/>
  <c r="R43"/>
  <c r="D13" i="1"/>
  <c r="L9"/>
  <c r="E15"/>
  <c r="W7" l="1"/>
  <c r="Y6" s="1"/>
  <c r="J9"/>
  <c r="E39" i="5"/>
  <c r="R37"/>
  <c r="L21"/>
  <c r="W14" i="1"/>
  <c r="E13"/>
  <c r="I11"/>
  <c r="W11" s="1"/>
  <c r="Y10" s="1"/>
  <c r="X10"/>
  <c r="F7"/>
  <c r="H13"/>
  <c r="W8"/>
  <c r="E33" i="5"/>
  <c r="R30"/>
  <c r="L29"/>
  <c r="E24"/>
  <c r="G13" i="1"/>
  <c r="R42" i="5"/>
  <c r="E35"/>
  <c r="L26"/>
  <c r="R24"/>
  <c r="L23"/>
  <c r="E21"/>
  <c r="I15" i="1"/>
  <c r="W12"/>
  <c r="W10"/>
  <c r="D9"/>
  <c r="C15"/>
  <c r="W15" s="1"/>
  <c r="X14"/>
  <c r="X6"/>
  <c r="W6"/>
  <c r="W13"/>
  <c r="X43" i="5"/>
  <c r="X41"/>
  <c r="X39"/>
  <c r="X37"/>
  <c r="X34"/>
  <c r="X31"/>
  <c r="X29"/>
  <c r="X26"/>
  <c r="X24"/>
  <c r="X42"/>
  <c r="X40"/>
  <c r="X38"/>
  <c r="X35"/>
  <c r="X33"/>
  <c r="X30"/>
  <c r="X27"/>
  <c r="X25"/>
  <c r="X23"/>
  <c r="Y12" i="1"/>
  <c r="K9"/>
  <c r="W9" s="1"/>
  <c r="Y8" s="1"/>
  <c r="R22" i="5"/>
  <c r="R25"/>
  <c r="I57"/>
  <c r="I56"/>
  <c r="I55"/>
  <c r="I54"/>
  <c r="I53"/>
  <c r="Y14" i="1" l="1"/>
</calcChain>
</file>

<file path=xl/sharedStrings.xml><?xml version="1.0" encoding="utf-8"?>
<sst xmlns="http://schemas.openxmlformats.org/spreadsheetml/2006/main" count="281" uniqueCount="98">
  <si>
    <t>Vereine</t>
  </si>
  <si>
    <t>Treffer</t>
  </si>
  <si>
    <t>Platz</t>
  </si>
  <si>
    <t>Punkte</t>
  </si>
  <si>
    <t>+</t>
  </si>
  <si>
    <t>-</t>
  </si>
  <si>
    <t xml:space="preserve"> </t>
  </si>
  <si>
    <t>Teilnehmer:</t>
  </si>
  <si>
    <t>1.</t>
  </si>
  <si>
    <t>5.</t>
  </si>
  <si>
    <t>2.</t>
  </si>
  <si>
    <t>3.</t>
  </si>
  <si>
    <t>4.</t>
  </si>
  <si>
    <t>Mannschaften:</t>
  </si>
  <si>
    <t>Ergebnis:</t>
  </si>
  <si>
    <t>:</t>
  </si>
  <si>
    <t>Titel:</t>
  </si>
  <si>
    <t>Deutscher Behindertensportverband e.V.</t>
  </si>
  <si>
    <t>DBS-Logo:</t>
  </si>
  <si>
    <t>Mannschaft</t>
  </si>
  <si>
    <t>Landesverband</t>
  </si>
  <si>
    <t>Endstand:</t>
  </si>
  <si>
    <t>Mannschaften</t>
  </si>
  <si>
    <t>1).</t>
  </si>
  <si>
    <t>Bei punkt- und treffergleichen Mannschaften nimmt die Mannschaft den letzten Platz in der Gruppe ein, die einen Spielabbruch verursacht hat.</t>
  </si>
  <si>
    <t>2.)</t>
  </si>
  <si>
    <t>das bessere Punktverhältnis aus den Spielen der punktgleichen Mannschaften</t>
  </si>
  <si>
    <t xml:space="preserve">3). </t>
  </si>
  <si>
    <t>das bessere Trefferverhältnis aus den Spielen der punktgleichen Mannschaften</t>
  </si>
  <si>
    <t>4).</t>
  </si>
  <si>
    <t>Entscheidungsspiel der treffergleichen Mannschaften. Endet das Spiel wieder unentschieden, wird bis zu einer Differenz von 2 Treffern unter der Beachtung der Spielregel 2.5 weiter gespielt.</t>
  </si>
  <si>
    <t>Auswertung:</t>
  </si>
  <si>
    <t>Punktgleiche Mannschaften:</t>
  </si>
  <si>
    <t>Punkte:</t>
  </si>
  <si>
    <t>Treffer:</t>
  </si>
  <si>
    <t>Platz:</t>
  </si>
  <si>
    <t>Nach DBS - Regelung (Nr. 8; 8.1 bis 8.1.5)</t>
  </si>
  <si>
    <t>Linienrichter</t>
  </si>
  <si>
    <t>Ergebniss:</t>
  </si>
  <si>
    <t>Eigene Mannschaft:</t>
  </si>
  <si>
    <t>=</t>
  </si>
  <si>
    <t>Gesamtpunktzahl:</t>
  </si>
  <si>
    <t>Schiedsrichter</t>
  </si>
  <si>
    <t>Schiedsrichter:</t>
  </si>
  <si>
    <t>Spielplan u. Turnierauswertung</t>
  </si>
  <si>
    <t xml:space="preserve">DBS-Klassifizierer </t>
  </si>
  <si>
    <t xml:space="preserve">DBS-Beauftragter </t>
  </si>
  <si>
    <t>Abteilung Nationale Spiele</t>
  </si>
  <si>
    <t>Zeit:</t>
  </si>
  <si>
    <t>Spiel-Nr.:</t>
  </si>
  <si>
    <t>Sigismund Patzer</t>
  </si>
  <si>
    <t>Reinerzer Ring 82</t>
  </si>
  <si>
    <t>58511 Lüdenscheid</t>
  </si>
  <si>
    <t>Tel.: 02351 - 458875</t>
  </si>
  <si>
    <t>Patzer-Prellball-dbs@t-onlinde.de</t>
  </si>
  <si>
    <t>Dr. Hans-Georg Zahner</t>
  </si>
  <si>
    <t>Kirchenstrasse 19</t>
  </si>
  <si>
    <t>92665 Altenstadt</t>
  </si>
  <si>
    <t>Tel.: 09602 - 91242</t>
  </si>
  <si>
    <t>Hans-Georg.Zahner@gmx.de</t>
  </si>
  <si>
    <t>Manfred Dix</t>
  </si>
  <si>
    <t>Nina Woydack</t>
  </si>
  <si>
    <t>Jens Woydack</t>
  </si>
  <si>
    <t>DBS-Klassifizierer für Faustball:</t>
  </si>
  <si>
    <t>Turnierpaln und Auswertung:</t>
  </si>
  <si>
    <t>Ende der Vorrunde: 15 Minuten Pause</t>
  </si>
  <si>
    <t>BSG Offenburg</t>
  </si>
  <si>
    <t>Baden</t>
  </si>
  <si>
    <t>Bayern</t>
  </si>
  <si>
    <t>Nordrhein-Westfalen</t>
  </si>
  <si>
    <t>Württemberg</t>
  </si>
  <si>
    <t>19. Deutsche Meisterschaft im Faustball (Halle)</t>
  </si>
  <si>
    <t>vom 26 bis 27 Mai 2017 in Weiden LV Bayern</t>
  </si>
  <si>
    <t>5 Teilnehmer (mit Vor- und Rückspiele)</t>
  </si>
  <si>
    <t>BVS Weiden I</t>
  </si>
  <si>
    <t>BVS Weiden II</t>
  </si>
  <si>
    <t>VRB Brakel</t>
  </si>
  <si>
    <t>Pausstr. 106</t>
  </si>
  <si>
    <t>45357 Essen</t>
  </si>
  <si>
    <t>Tel:   0201 / 56420299</t>
  </si>
  <si>
    <t>nina.woydack@gmx.de</t>
  </si>
  <si>
    <t>10:00</t>
  </si>
  <si>
    <t>10:30</t>
  </si>
  <si>
    <t>11:15</t>
  </si>
  <si>
    <t>11:45</t>
  </si>
  <si>
    <t>12:15</t>
  </si>
  <si>
    <t>13:15</t>
  </si>
  <si>
    <t>Mittagspause bis 13.15 Uhr</t>
  </si>
  <si>
    <t>13:45</t>
  </si>
  <si>
    <t>14:15</t>
  </si>
  <si>
    <t>14:45</t>
  </si>
  <si>
    <t>15:15</t>
  </si>
  <si>
    <t>15:45</t>
  </si>
  <si>
    <t>16:15</t>
  </si>
  <si>
    <t>Zum Mitschreiben der eigenen Ergebnisse:</t>
  </si>
  <si>
    <t>Unterbrechung der Spiele bis Samstag, 27. Mai 2017 9:30 Uhr</t>
  </si>
  <si>
    <t>09:30</t>
  </si>
  <si>
    <t>SpG Reutlingen/Hemsbach</t>
  </si>
</sst>
</file>

<file path=xl/styles.xml><?xml version="1.0" encoding="utf-8"?>
<styleSheet xmlns="http://schemas.openxmlformats.org/spreadsheetml/2006/main">
  <numFmts count="2">
    <numFmt numFmtId="164" formatCode="0;[Red]0"/>
    <numFmt numFmtId="165" formatCode="#,##0;[Red]\-#,###"/>
  </numFmts>
  <fonts count="35">
    <font>
      <sz val="10"/>
      <name val="Arial"/>
    </font>
    <font>
      <sz val="10"/>
      <name val="Arial Narrow"/>
      <family val="2"/>
    </font>
    <font>
      <b/>
      <sz val="10"/>
      <color indexed="8"/>
      <name val="Arial Narrow"/>
      <family val="2"/>
    </font>
    <font>
      <b/>
      <sz val="10"/>
      <name val="Arial Narrow"/>
      <family val="2"/>
    </font>
    <font>
      <b/>
      <sz val="16"/>
      <name val="Arial Narrow"/>
      <family val="2"/>
    </font>
    <font>
      <b/>
      <sz val="10"/>
      <color indexed="12"/>
      <name val="Arial Narrow"/>
      <family val="2"/>
    </font>
    <font>
      <b/>
      <sz val="10"/>
      <color indexed="10"/>
      <name val="Arial Narrow"/>
      <family val="2"/>
    </font>
    <font>
      <sz val="10"/>
      <color indexed="10"/>
      <name val="Arial Narrow"/>
      <family val="2"/>
    </font>
    <font>
      <sz val="10"/>
      <color indexed="8"/>
      <name val="Arial Narrow"/>
      <family val="2"/>
    </font>
    <font>
      <sz val="8"/>
      <name val="Arial"/>
      <family val="2"/>
    </font>
    <font>
      <b/>
      <sz val="10"/>
      <name val="Arial"/>
      <family val="2"/>
    </font>
    <font>
      <u/>
      <sz val="13.7"/>
      <color indexed="12"/>
      <name val="Arial"/>
      <family val="2"/>
    </font>
    <font>
      <b/>
      <sz val="11"/>
      <name val="Arial Narrow"/>
      <family val="2"/>
    </font>
    <font>
      <b/>
      <sz val="9"/>
      <name val="Arial Narrow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u/>
      <sz val="10"/>
      <name val="Arial Narrow"/>
      <family val="2"/>
    </font>
    <font>
      <u/>
      <sz val="10"/>
      <color indexed="48"/>
      <name val="Arial"/>
      <family val="2"/>
    </font>
    <font>
      <b/>
      <sz val="14"/>
      <name val="Arial Narrow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 val="double"/>
      <sz val="10"/>
      <name val="Arial"/>
      <family val="2"/>
    </font>
    <font>
      <sz val="9"/>
      <name val="Arial"/>
      <family val="2"/>
    </font>
    <font>
      <sz val="11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name val="Arial Narrow"/>
      <family val="2"/>
    </font>
    <font>
      <b/>
      <sz val="8"/>
      <color indexed="12"/>
      <name val="Arial Narrow"/>
      <family val="2"/>
    </font>
    <font>
      <i/>
      <sz val="10"/>
      <name val="Arial Narrow"/>
      <family val="2"/>
    </font>
    <font>
      <b/>
      <i/>
      <sz val="16"/>
      <name val="Arial Narrow"/>
      <family val="2"/>
    </font>
    <font>
      <b/>
      <u/>
      <sz val="10"/>
      <name val="Arial"/>
      <family val="2"/>
    </font>
    <font>
      <b/>
      <u/>
      <sz val="8"/>
      <name val="Arial Narrow"/>
      <family val="2"/>
    </font>
    <font>
      <sz val="9"/>
      <color indexed="8"/>
      <name val="Arial Narrow"/>
      <family val="2"/>
    </font>
    <font>
      <sz val="9"/>
      <name val="Arial Narrow"/>
      <family val="2"/>
    </font>
  </fonts>
  <fills count="7">
    <fill>
      <patternFill patternType="none"/>
    </fill>
    <fill>
      <patternFill patternType="gray125"/>
    </fill>
    <fill>
      <patternFill patternType="gray125">
        <fgColor indexed="8"/>
      </patternFill>
    </fill>
    <fill>
      <patternFill patternType="gray125">
        <bgColor indexed="22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solid">
        <fgColor theme="7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337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1" fillId="2" borderId="6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" fontId="3" fillId="4" borderId="11" xfId="0" applyNumberFormat="1" applyFont="1" applyFill="1" applyBorder="1" applyAlignment="1">
      <alignment horizontal="center" vertical="center"/>
    </xf>
    <xf numFmtId="1" fontId="3" fillId="4" borderId="12" xfId="0" applyNumberFormat="1" applyFont="1" applyFill="1" applyBorder="1" applyAlignment="1">
      <alignment horizontal="center" vertical="center"/>
    </xf>
    <xf numFmtId="1" fontId="3" fillId="4" borderId="13" xfId="0" applyNumberFormat="1" applyFont="1" applyFill="1" applyBorder="1" applyAlignment="1">
      <alignment horizontal="center" vertical="center"/>
    </xf>
    <xf numFmtId="1" fontId="1" fillId="0" borderId="14" xfId="0" applyNumberFormat="1" applyFont="1" applyFill="1" applyBorder="1" applyAlignment="1">
      <alignment horizontal="center" vertical="center"/>
    </xf>
    <xf numFmtId="1" fontId="1" fillId="0" borderId="15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1" fontId="1" fillId="0" borderId="16" xfId="0" applyNumberFormat="1" applyFont="1" applyFill="1" applyBorder="1" applyAlignment="1">
      <alignment horizontal="center" vertical="center"/>
    </xf>
    <xf numFmtId="1" fontId="1" fillId="0" borderId="17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1" fontId="1" fillId="0" borderId="2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" fillId="0" borderId="0" xfId="0" applyFont="1"/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10" fillId="0" borderId="0" xfId="0" applyFont="1" applyAlignment="1">
      <alignment horizontal="center"/>
    </xf>
    <xf numFmtId="0" fontId="10" fillId="0" borderId="0" xfId="0" applyFont="1"/>
    <xf numFmtId="0" fontId="14" fillId="0" borderId="23" xfId="0" applyFont="1" applyFill="1" applyBorder="1" applyAlignment="1" applyProtection="1">
      <alignment horizontal="center" vertical="center"/>
    </xf>
    <xf numFmtId="0" fontId="14" fillId="0" borderId="23" xfId="0" applyFont="1" applyFill="1" applyBorder="1" applyAlignment="1" applyProtection="1">
      <alignment horizontal="left" vertical="center"/>
    </xf>
    <xf numFmtId="49" fontId="14" fillId="0" borderId="0" xfId="0" applyNumberFormat="1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left" vertical="center"/>
    </xf>
    <xf numFmtId="0" fontId="14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21" fillId="0" borderId="0" xfId="0" applyFont="1"/>
    <xf numFmtId="0" fontId="21" fillId="0" borderId="0" xfId="0" applyFont="1" applyAlignment="1">
      <alignment vertical="center"/>
    </xf>
    <xf numFmtId="0" fontId="22" fillId="0" borderId="0" xfId="0" applyFont="1"/>
    <xf numFmtId="0" fontId="21" fillId="0" borderId="0" xfId="0" applyFont="1" applyAlignment="1">
      <alignment horizontal="center"/>
    </xf>
    <xf numFmtId="0" fontId="21" fillId="0" borderId="3" xfId="0" applyFont="1" applyBorder="1" applyAlignment="1"/>
    <xf numFmtId="0" fontId="21" fillId="0" borderId="24" xfId="0" applyFont="1" applyBorder="1" applyAlignment="1"/>
    <xf numFmtId="0" fontId="21" fillId="0" borderId="0" xfId="0" applyFont="1" applyFill="1" applyAlignment="1">
      <alignment horizontal="center"/>
    </xf>
    <xf numFmtId="0" fontId="21" fillId="0" borderId="0" xfId="0" applyFont="1" applyBorder="1"/>
    <xf numFmtId="0" fontId="21" fillId="0" borderId="3" xfId="0" applyFont="1" applyFill="1" applyBorder="1" applyAlignment="1"/>
    <xf numFmtId="0" fontId="21" fillId="0" borderId="24" xfId="0" applyFont="1" applyFill="1" applyBorder="1" applyAlignment="1"/>
    <xf numFmtId="0" fontId="19" fillId="0" borderId="0" xfId="0" applyFont="1" applyAlignment="1">
      <alignment horizontal="centerContinuous"/>
    </xf>
    <xf numFmtId="0" fontId="21" fillId="0" borderId="3" xfId="0" applyFont="1" applyBorder="1"/>
    <xf numFmtId="0" fontId="10" fillId="0" borderId="24" xfId="0" applyFont="1" applyBorder="1"/>
    <xf numFmtId="0" fontId="21" fillId="0" borderId="2" xfId="0" applyFont="1" applyBorder="1"/>
    <xf numFmtId="0" fontId="21" fillId="4" borderId="24" xfId="0" applyFont="1" applyFill="1" applyBorder="1" applyAlignment="1" applyProtection="1">
      <alignment horizontal="center"/>
      <protection locked="0"/>
    </xf>
    <xf numFmtId="0" fontId="10" fillId="0" borderId="24" xfId="0" applyFont="1" applyBorder="1" applyAlignment="1">
      <alignment horizontal="center"/>
    </xf>
    <xf numFmtId="0" fontId="21" fillId="4" borderId="2" xfId="0" applyFont="1" applyFill="1" applyBorder="1" applyAlignment="1" applyProtection="1">
      <alignment horizontal="center"/>
      <protection locked="0"/>
    </xf>
    <xf numFmtId="0" fontId="19" fillId="0" borderId="24" xfId="0" applyFont="1" applyBorder="1" applyAlignment="1">
      <alignment horizontal="center"/>
    </xf>
    <xf numFmtId="0" fontId="21" fillId="0" borderId="25" xfId="0" applyFont="1" applyBorder="1"/>
    <xf numFmtId="0" fontId="10" fillId="0" borderId="26" xfId="0" applyFont="1" applyBorder="1"/>
    <xf numFmtId="0" fontId="21" fillId="0" borderId="27" xfId="0" applyFont="1" applyBorder="1"/>
    <xf numFmtId="0" fontId="21" fillId="4" borderId="26" xfId="0" applyFont="1" applyFill="1" applyBorder="1" applyAlignment="1" applyProtection="1">
      <alignment horizontal="center"/>
      <protection locked="0"/>
    </xf>
    <xf numFmtId="0" fontId="10" fillId="0" borderId="26" xfId="0" applyFont="1" applyBorder="1" applyAlignment="1">
      <alignment horizontal="center"/>
    </xf>
    <xf numFmtId="0" fontId="21" fillId="4" borderId="27" xfId="0" applyFont="1" applyFill="1" applyBorder="1" applyAlignment="1" applyProtection="1">
      <alignment horizontal="center"/>
      <protection locked="0"/>
    </xf>
    <xf numFmtId="0" fontId="19" fillId="0" borderId="26" xfId="0" applyFont="1" applyBorder="1" applyAlignment="1">
      <alignment horizontal="center"/>
    </xf>
    <xf numFmtId="0" fontId="21" fillId="0" borderId="28" xfId="0" applyFont="1" applyBorder="1"/>
    <xf numFmtId="0" fontId="10" fillId="0" borderId="29" xfId="0" applyFont="1" applyBorder="1"/>
    <xf numFmtId="0" fontId="21" fillId="0" borderId="11" xfId="0" applyFont="1" applyBorder="1"/>
    <xf numFmtId="0" fontId="21" fillId="4" borderId="29" xfId="0" applyFont="1" applyFill="1" applyBorder="1" applyAlignment="1" applyProtection="1">
      <alignment horizontal="center"/>
      <protection locked="0"/>
    </xf>
    <xf numFmtId="0" fontId="10" fillId="0" borderId="29" xfId="0" applyFont="1" applyBorder="1" applyAlignment="1">
      <alignment horizontal="center"/>
    </xf>
    <xf numFmtId="0" fontId="21" fillId="4" borderId="11" xfId="0" applyFont="1" applyFill="1" applyBorder="1" applyAlignment="1" applyProtection="1">
      <alignment horizontal="center"/>
      <protection locked="0"/>
    </xf>
    <xf numFmtId="0" fontId="19" fillId="0" borderId="29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1" fillId="0" borderId="30" xfId="0" applyFont="1" applyBorder="1"/>
    <xf numFmtId="0" fontId="10" fillId="0" borderId="31" xfId="0" applyFont="1" applyBorder="1"/>
    <xf numFmtId="0" fontId="21" fillId="0" borderId="22" xfId="0" applyFont="1" applyBorder="1"/>
    <xf numFmtId="0" fontId="21" fillId="0" borderId="24" xfId="0" applyFont="1" applyFill="1" applyBorder="1" applyAlignment="1" applyProtection="1">
      <alignment horizontal="center"/>
    </xf>
    <xf numFmtId="0" fontId="10" fillId="0" borderId="24" xfId="0" applyFont="1" applyBorder="1" applyAlignment="1" applyProtection="1">
      <alignment horizontal="center"/>
    </xf>
    <xf numFmtId="0" fontId="21" fillId="0" borderId="2" xfId="0" applyFont="1" applyFill="1" applyBorder="1" applyAlignment="1" applyProtection="1">
      <alignment horizontal="center"/>
    </xf>
    <xf numFmtId="0" fontId="19" fillId="0" borderId="31" xfId="0" applyFont="1" applyBorder="1" applyAlignment="1">
      <alignment horizontal="center"/>
    </xf>
    <xf numFmtId="0" fontId="21" fillId="0" borderId="31" xfId="0" applyFont="1" applyBorder="1"/>
    <xf numFmtId="0" fontId="21" fillId="0" borderId="24" xfId="0" applyFont="1" applyBorder="1"/>
    <xf numFmtId="0" fontId="21" fillId="0" borderId="32" xfId="0" applyFont="1" applyBorder="1"/>
    <xf numFmtId="0" fontId="10" fillId="0" borderId="0" xfId="0" applyFont="1" applyBorder="1"/>
    <xf numFmtId="0" fontId="21" fillId="0" borderId="26" xfId="0" applyFont="1" applyFill="1" applyBorder="1" applyAlignment="1" applyProtection="1">
      <alignment horizontal="center"/>
    </xf>
    <xf numFmtId="0" fontId="10" fillId="0" borderId="26" xfId="0" applyFont="1" applyBorder="1" applyAlignment="1" applyProtection="1">
      <alignment horizontal="center"/>
    </xf>
    <xf numFmtId="0" fontId="21" fillId="0" borderId="27" xfId="0" applyFont="1" applyFill="1" applyBorder="1" applyAlignment="1" applyProtection="1">
      <alignment horizontal="center"/>
    </xf>
    <xf numFmtId="0" fontId="21" fillId="0" borderId="29" xfId="0" applyFont="1" applyBorder="1"/>
    <xf numFmtId="0" fontId="21" fillId="0" borderId="0" xfId="0" applyFont="1" applyBorder="1" applyAlignment="1">
      <alignment horizontal="center"/>
    </xf>
    <xf numFmtId="0" fontId="21" fillId="0" borderId="29" xfId="0" applyFont="1" applyFill="1" applyBorder="1" applyAlignment="1" applyProtection="1">
      <alignment horizontal="center"/>
    </xf>
    <xf numFmtId="0" fontId="10" fillId="0" borderId="29" xfId="0" applyFont="1" applyBorder="1" applyAlignment="1" applyProtection="1">
      <alignment horizontal="center"/>
    </xf>
    <xf numFmtId="0" fontId="21" fillId="0" borderId="11" xfId="0" applyFont="1" applyFill="1" applyBorder="1" applyAlignment="1" applyProtection="1">
      <alignment horizontal="center"/>
    </xf>
    <xf numFmtId="0" fontId="19" fillId="0" borderId="28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 applyProtection="1">
      <alignment vertical="center"/>
      <protection locked="0"/>
    </xf>
    <xf numFmtId="0" fontId="21" fillId="0" borderId="31" xfId="0" applyFont="1" applyBorder="1" applyAlignment="1">
      <alignment horizontal="center"/>
    </xf>
    <xf numFmtId="0" fontId="21" fillId="0" borderId="31" xfId="0" applyFont="1" applyBorder="1" applyAlignment="1" applyProtection="1">
      <alignment vertical="center"/>
      <protection locked="0"/>
    </xf>
    <xf numFmtId="0" fontId="4" fillId="0" borderId="33" xfId="0" applyFont="1" applyFill="1" applyBorder="1" applyAlignment="1">
      <alignment horizontal="center" vertical="center" shrinkToFit="1"/>
    </xf>
    <xf numFmtId="0" fontId="4" fillId="0" borderId="34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35" xfId="0" applyFont="1" applyFill="1" applyBorder="1" applyAlignment="1">
      <alignment horizontal="center" vertical="center" shrinkToFit="1"/>
    </xf>
    <xf numFmtId="0" fontId="1" fillId="2" borderId="35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/>
    </xf>
    <xf numFmtId="0" fontId="0" fillId="0" borderId="0" xfId="0" applyFill="1"/>
    <xf numFmtId="49" fontId="17" fillId="0" borderId="0" xfId="1" applyNumberFormat="1" applyFont="1" applyFill="1" applyAlignment="1" applyProtection="1">
      <alignment vertical="center" wrapText="1"/>
    </xf>
    <xf numFmtId="0" fontId="16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7" fillId="0" borderId="0" xfId="1" applyFont="1" applyFill="1" applyAlignment="1" applyProtection="1">
      <alignment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24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27" fillId="0" borderId="0" xfId="0" applyFont="1" applyProtection="1">
      <protection locked="0"/>
    </xf>
    <xf numFmtId="49" fontId="27" fillId="0" borderId="0" xfId="0" applyNumberFormat="1" applyFont="1" applyProtection="1">
      <protection locked="0"/>
    </xf>
    <xf numFmtId="0" fontId="14" fillId="0" borderId="0" xfId="0" applyFont="1" applyProtection="1">
      <protection locked="0"/>
    </xf>
    <xf numFmtId="0" fontId="1" fillId="0" borderId="0" xfId="0" applyFont="1" applyFill="1"/>
    <xf numFmtId="49" fontId="14" fillId="0" borderId="0" xfId="0" applyNumberFormat="1" applyFont="1" applyProtection="1">
      <protection locked="0"/>
    </xf>
    <xf numFmtId="49" fontId="28" fillId="0" borderId="0" xfId="0" applyNumberFormat="1" applyFont="1" applyProtection="1">
      <protection locked="0"/>
    </xf>
    <xf numFmtId="0" fontId="28" fillId="0" borderId="0" xfId="0" applyFont="1" applyProtection="1">
      <protection locked="0"/>
    </xf>
    <xf numFmtId="0" fontId="15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left"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/>
      <protection locked="0"/>
    </xf>
    <xf numFmtId="0" fontId="25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49" fontId="16" fillId="0" borderId="0" xfId="0" applyNumberFormat="1" applyFont="1" applyFill="1" applyAlignment="1">
      <alignment horizontal="left" vertical="center" wrapText="1"/>
    </xf>
    <xf numFmtId="0" fontId="1" fillId="0" borderId="36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Border="1"/>
    <xf numFmtId="0" fontId="3" fillId="0" borderId="3" xfId="0" applyFont="1" applyBorder="1" applyAlignment="1">
      <alignment horizontal="left" vertical="center"/>
    </xf>
    <xf numFmtId="0" fontId="31" fillId="0" borderId="0" xfId="0" applyFont="1" applyAlignment="1">
      <alignment horizontal="center"/>
    </xf>
    <xf numFmtId="0" fontId="31" fillId="0" borderId="0" xfId="0" applyFont="1"/>
    <xf numFmtId="0" fontId="32" fillId="0" borderId="0" xfId="0" applyFont="1" applyProtection="1">
      <protection locked="0"/>
    </xf>
    <xf numFmtId="49" fontId="32" fillId="0" borderId="0" xfId="0" applyNumberFormat="1" applyFont="1" applyProtection="1">
      <protection locked="0"/>
    </xf>
    <xf numFmtId="49" fontId="1" fillId="0" borderId="23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49" fontId="1" fillId="0" borderId="37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1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vertical="center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21" fillId="6" borderId="23" xfId="0" applyFont="1" applyFill="1" applyBorder="1" applyProtection="1">
      <protection locked="0"/>
    </xf>
    <xf numFmtId="0" fontId="0" fillId="6" borderId="23" xfId="0" applyFill="1" applyBorder="1" applyProtection="1">
      <protection locked="0"/>
    </xf>
    <xf numFmtId="0" fontId="0" fillId="0" borderId="23" xfId="0" applyFill="1" applyBorder="1" applyProtection="1">
      <protection locked="0"/>
    </xf>
    <xf numFmtId="0" fontId="0" fillId="0" borderId="0" xfId="0" applyFill="1" applyProtection="1">
      <protection locked="0"/>
    </xf>
    <xf numFmtId="0" fontId="0" fillId="0" borderId="23" xfId="0" applyFill="1" applyBorder="1" applyAlignment="1" applyProtection="1">
      <alignment horizontal="left"/>
      <protection locked="0"/>
    </xf>
    <xf numFmtId="0" fontId="23" fillId="6" borderId="23" xfId="0" applyFont="1" applyFill="1" applyBorder="1" applyAlignment="1" applyProtection="1">
      <alignment horizontal="left"/>
      <protection locked="0"/>
    </xf>
    <xf numFmtId="0" fontId="0" fillId="0" borderId="23" xfId="0" applyBorder="1" applyProtection="1">
      <protection locked="0"/>
    </xf>
    <xf numFmtId="0" fontId="21" fillId="0" borderId="0" xfId="0" applyFont="1" applyFill="1" applyProtection="1">
      <protection locked="0"/>
    </xf>
    <xf numFmtId="49" fontId="16" fillId="0" borderId="0" xfId="0" applyNumberFormat="1" applyFont="1" applyFill="1" applyAlignment="1" applyProtection="1">
      <alignment vertical="center" wrapText="1"/>
      <protection locked="0"/>
    </xf>
    <xf numFmtId="49" fontId="1" fillId="0" borderId="0" xfId="0" applyNumberFormat="1" applyFont="1" applyFill="1" applyAlignment="1" applyProtection="1">
      <alignment vertical="center" wrapText="1"/>
      <protection locked="0"/>
    </xf>
    <xf numFmtId="49" fontId="17" fillId="0" borderId="0" xfId="1" applyNumberFormat="1" applyFont="1" applyFill="1" applyAlignment="1" applyProtection="1">
      <alignment vertical="center" wrapText="1"/>
      <protection locked="0"/>
    </xf>
    <xf numFmtId="0" fontId="16" fillId="0" borderId="0" xfId="0" applyFont="1" applyFill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0" fillId="0" borderId="0" xfId="0" applyFill="1" applyAlignment="1" applyProtection="1">
      <alignment horizontal="left"/>
      <protection locked="0"/>
    </xf>
    <xf numFmtId="0" fontId="17" fillId="0" borderId="0" xfId="1" applyFont="1" applyFill="1" applyAlignment="1" applyProtection="1">
      <alignment vertical="center" wrapText="1"/>
      <protection locked="0"/>
    </xf>
    <xf numFmtId="0" fontId="18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 textRotation="90"/>
      <protection locked="0"/>
    </xf>
    <xf numFmtId="20" fontId="1" fillId="0" borderId="23" xfId="0" applyNumberFormat="1" applyFont="1" applyBorder="1" applyAlignment="1">
      <alignment horizontal="center" vertical="center"/>
    </xf>
    <xf numFmtId="49" fontId="17" fillId="0" borderId="0" xfId="1" applyNumberFormat="1" applyFont="1" applyFill="1" applyAlignment="1" applyProtection="1">
      <alignment horizontal="left" vertical="center" wrapText="1"/>
      <protection locked="0"/>
    </xf>
    <xf numFmtId="49" fontId="1" fillId="0" borderId="0" xfId="0" applyNumberFormat="1" applyFont="1" applyFill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left" vertical="center" wrapText="1"/>
      <protection locked="0"/>
    </xf>
    <xf numFmtId="49" fontId="16" fillId="0" borderId="0" xfId="0" applyNumberFormat="1" applyFont="1" applyFill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21" fillId="6" borderId="23" xfId="0" applyFont="1" applyFill="1" applyBorder="1" applyAlignment="1" applyProtection="1">
      <alignment horizontal="left"/>
      <protection locked="0"/>
    </xf>
    <xf numFmtId="0" fontId="0" fillId="6" borderId="23" xfId="0" applyFill="1" applyBorder="1" applyAlignment="1" applyProtection="1">
      <alignment horizontal="left"/>
      <protection locked="0"/>
    </xf>
    <xf numFmtId="0" fontId="21" fillId="6" borderId="23" xfId="0" applyFont="1" applyFill="1" applyBorder="1" applyAlignment="1" applyProtection="1">
      <alignment horizontal="left" vertical="center" wrapText="1"/>
      <protection locked="0"/>
    </xf>
    <xf numFmtId="0" fontId="16" fillId="0" borderId="0" xfId="0" applyFont="1" applyFill="1" applyAlignment="1" applyProtection="1">
      <alignment horizontal="left" vertical="center" wrapText="1"/>
      <protection locked="0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3" fillId="0" borderId="23" xfId="0" applyFont="1" applyFill="1" applyBorder="1" applyAlignment="1" applyProtection="1">
      <alignment horizontal="left" vertical="center"/>
    </xf>
    <xf numFmtId="0" fontId="13" fillId="0" borderId="3" xfId="0" applyFont="1" applyFill="1" applyBorder="1" applyAlignment="1" applyProtection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3" fillId="0" borderId="45" xfId="0" applyFont="1" applyFill="1" applyBorder="1" applyAlignment="1" applyProtection="1">
      <alignment horizontal="left" vertical="center"/>
    </xf>
    <xf numFmtId="0" fontId="13" fillId="0" borderId="21" xfId="0" applyFont="1" applyFill="1" applyBorder="1" applyAlignment="1" applyProtection="1">
      <alignment horizontal="left" vertical="center"/>
    </xf>
    <xf numFmtId="0" fontId="13" fillId="0" borderId="46" xfId="0" applyFont="1" applyFill="1" applyBorder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46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/>
    </xf>
    <xf numFmtId="0" fontId="29" fillId="0" borderId="3" xfId="0" applyFont="1" applyBorder="1" applyAlignment="1">
      <alignment horizontal="left" vertical="center"/>
    </xf>
    <xf numFmtId="0" fontId="29" fillId="0" borderId="24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3" fillId="0" borderId="40" xfId="0" applyFont="1" applyFill="1" applyBorder="1" applyAlignment="1" applyProtection="1">
      <alignment horizontal="left" vertical="center"/>
    </xf>
    <xf numFmtId="0" fontId="13" fillId="0" borderId="24" xfId="0" applyFont="1" applyFill="1" applyBorder="1" applyAlignment="1" applyProtection="1">
      <alignment horizontal="left" vertical="center"/>
    </xf>
    <xf numFmtId="0" fontId="13" fillId="0" borderId="6" xfId="0" applyFont="1" applyFill="1" applyBorder="1" applyAlignment="1" applyProtection="1">
      <alignment horizontal="left" vertical="center"/>
    </xf>
    <xf numFmtId="0" fontId="13" fillId="0" borderId="41" xfId="0" applyFont="1" applyFill="1" applyBorder="1" applyAlignment="1" applyProtection="1">
      <alignment horizontal="left" vertical="center"/>
    </xf>
    <xf numFmtId="0" fontId="13" fillId="0" borderId="29" xfId="0" applyFont="1" applyFill="1" applyBorder="1" applyAlignment="1" applyProtection="1">
      <alignment horizontal="left" vertical="center"/>
    </xf>
    <xf numFmtId="0" fontId="13" fillId="0" borderId="42" xfId="0" applyFont="1" applyFill="1" applyBorder="1" applyAlignment="1" applyProtection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24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2" fillId="2" borderId="35" xfId="0" applyFont="1" applyFill="1" applyBorder="1" applyAlignment="1">
      <alignment horizontal="center" vertical="center" textRotation="135" shrinkToFit="1"/>
    </xf>
    <xf numFmtId="0" fontId="34" fillId="0" borderId="16" xfId="0" applyFont="1" applyFill="1" applyBorder="1" applyAlignment="1">
      <alignment horizontal="center" textRotation="90" wrapText="1" shrinkToFit="1"/>
    </xf>
    <xf numFmtId="0" fontId="34" fillId="0" borderId="17" xfId="0" applyFont="1" applyFill="1" applyBorder="1" applyAlignment="1">
      <alignment horizontal="center" textRotation="90" wrapText="1" shrinkToFit="1"/>
    </xf>
    <xf numFmtId="0" fontId="34" fillId="0" borderId="2" xfId="0" applyFont="1" applyFill="1" applyBorder="1" applyAlignment="1">
      <alignment horizontal="center" textRotation="90" wrapText="1" shrinkToFit="1"/>
    </xf>
    <xf numFmtId="0" fontId="34" fillId="0" borderId="3" xfId="0" applyFont="1" applyFill="1" applyBorder="1" applyAlignment="1">
      <alignment horizontal="center" textRotation="90" wrapText="1" shrinkToFit="1"/>
    </xf>
    <xf numFmtId="0" fontId="34" fillId="0" borderId="14" xfId="0" applyFont="1" applyFill="1" applyBorder="1" applyAlignment="1">
      <alignment horizontal="center" textRotation="90" wrapText="1" shrinkToFit="1"/>
    </xf>
    <xf numFmtId="0" fontId="34" fillId="0" borderId="15" xfId="0" applyFont="1" applyFill="1" applyBorder="1" applyAlignment="1">
      <alignment horizontal="center" textRotation="90" wrapText="1" shrinkToFit="1"/>
    </xf>
    <xf numFmtId="0" fontId="34" fillId="0" borderId="4" xfId="0" applyFont="1" applyFill="1" applyBorder="1" applyAlignment="1">
      <alignment horizontal="center" textRotation="90" wrapText="1" shrinkToFit="1"/>
    </xf>
    <xf numFmtId="0" fontId="34" fillId="0" borderId="1" xfId="0" applyFont="1" applyFill="1" applyBorder="1" applyAlignment="1">
      <alignment horizontal="center" textRotation="90" wrapText="1" shrinkToFit="1"/>
    </xf>
    <xf numFmtId="0" fontId="3" fillId="0" borderId="16" xfId="0" applyFont="1" applyFill="1" applyBorder="1" applyAlignment="1">
      <alignment horizontal="center" vertical="center" wrapText="1" shrinkToFit="1"/>
    </xf>
    <xf numFmtId="0" fontId="3" fillId="0" borderId="17" xfId="0" applyFont="1" applyFill="1" applyBorder="1" applyAlignment="1">
      <alignment horizontal="center" vertical="center" wrapText="1" shrinkToFit="1"/>
    </xf>
    <xf numFmtId="0" fontId="3" fillId="0" borderId="50" xfId="0" applyFont="1" applyFill="1" applyBorder="1" applyAlignment="1">
      <alignment horizontal="center" vertical="center" textRotation="90" wrapText="1"/>
    </xf>
    <xf numFmtId="0" fontId="3" fillId="0" borderId="5" xfId="0" applyFont="1" applyFill="1" applyBorder="1" applyAlignment="1">
      <alignment horizontal="center" vertical="center" textRotation="90" wrapText="1"/>
    </xf>
    <xf numFmtId="0" fontId="18" fillId="0" borderId="34" xfId="0" applyFont="1" applyFill="1" applyBorder="1" applyAlignment="1">
      <alignment horizontal="center" vertical="center" shrinkToFit="1"/>
    </xf>
    <xf numFmtId="0" fontId="15" fillId="0" borderId="34" xfId="0" applyFont="1" applyFill="1" applyBorder="1" applyAlignment="1">
      <alignment horizontal="left" vertical="center" shrinkToFit="1"/>
    </xf>
    <xf numFmtId="0" fontId="15" fillId="0" borderId="39" xfId="0" applyFont="1" applyFill="1" applyBorder="1" applyAlignment="1">
      <alignment horizontal="left" vertical="center" shrinkToFit="1"/>
    </xf>
    <xf numFmtId="0" fontId="34" fillId="0" borderId="19" xfId="0" applyFont="1" applyFill="1" applyBorder="1" applyAlignment="1">
      <alignment horizontal="center" textRotation="90" wrapText="1" shrinkToFit="1"/>
    </xf>
    <xf numFmtId="0" fontId="34" fillId="0" borderId="8" xfId="0" applyFont="1" applyFill="1" applyBorder="1" applyAlignment="1">
      <alignment horizontal="center" textRotation="90" wrapText="1" shrinkToFit="1"/>
    </xf>
    <xf numFmtId="0" fontId="34" fillId="0" borderId="31" xfId="0" applyFont="1" applyFill="1" applyBorder="1" applyAlignment="1">
      <alignment horizontal="center" textRotation="90" wrapText="1" shrinkToFit="1"/>
    </xf>
    <xf numFmtId="0" fontId="34" fillId="0" borderId="48" xfId="0" applyFont="1" applyFill="1" applyBorder="1" applyAlignment="1">
      <alignment horizontal="center" textRotation="90" wrapText="1" shrinkToFit="1"/>
    </xf>
    <xf numFmtId="0" fontId="3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1" fontId="30" fillId="0" borderId="6" xfId="0" applyNumberFormat="1" applyFont="1" applyFill="1" applyBorder="1" applyAlignment="1" applyProtection="1">
      <alignment horizontal="center" vertical="center"/>
      <protection locked="0"/>
    </xf>
    <xf numFmtId="1" fontId="30" fillId="0" borderId="42" xfId="0" applyNumberFormat="1" applyFont="1" applyFill="1" applyBorder="1" applyAlignment="1" applyProtection="1">
      <alignment horizontal="center" vertical="center"/>
      <protection locked="0"/>
    </xf>
    <xf numFmtId="1" fontId="3" fillId="4" borderId="41" xfId="0" applyNumberFormat="1" applyFont="1" applyFill="1" applyBorder="1" applyAlignment="1">
      <alignment horizontal="center" vertical="center"/>
    </xf>
    <xf numFmtId="1" fontId="3" fillId="4" borderId="42" xfId="0" applyNumberFormat="1" applyFont="1" applyFill="1" applyBorder="1" applyAlignment="1">
      <alignment horizontal="center" vertical="center"/>
    </xf>
    <xf numFmtId="1" fontId="34" fillId="0" borderId="43" xfId="0" applyNumberFormat="1" applyFont="1" applyFill="1" applyBorder="1" applyAlignment="1">
      <alignment horizontal="left" vertical="center" wrapText="1"/>
    </xf>
    <xf numFmtId="1" fontId="34" fillId="0" borderId="44" xfId="0" applyNumberFormat="1" applyFont="1" applyFill="1" applyBorder="1" applyAlignment="1">
      <alignment horizontal="left" vertical="center" wrapText="1"/>
    </xf>
    <xf numFmtId="165" fontId="18" fillId="4" borderId="43" xfId="0" applyNumberFormat="1" applyFont="1" applyFill="1" applyBorder="1" applyAlignment="1">
      <alignment horizontal="center" vertical="center"/>
    </xf>
    <xf numFmtId="165" fontId="18" fillId="4" borderId="44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" fontId="30" fillId="0" borderId="47" xfId="0" applyNumberFormat="1" applyFont="1" applyFill="1" applyBorder="1" applyAlignment="1" applyProtection="1">
      <alignment horizontal="center" vertical="center"/>
      <protection locked="0"/>
    </xf>
    <xf numFmtId="1" fontId="30" fillId="0" borderId="44" xfId="0" applyNumberFormat="1" applyFont="1" applyFill="1" applyBorder="1" applyAlignment="1" applyProtection="1">
      <alignment horizontal="center" vertical="center"/>
      <protection locked="0"/>
    </xf>
    <xf numFmtId="0" fontId="3" fillId="2" borderId="43" xfId="0" applyFont="1" applyFill="1" applyBorder="1" applyAlignment="1">
      <alignment horizontal="center" vertical="center" textRotation="135" wrapText="1" shrinkToFit="1"/>
    </xf>
    <xf numFmtId="0" fontId="3" fillId="2" borderId="49" xfId="0" applyFont="1" applyFill="1" applyBorder="1" applyAlignment="1">
      <alignment horizontal="center" vertical="center" textRotation="135" wrapText="1" shrinkToFit="1"/>
    </xf>
    <xf numFmtId="0" fontId="33" fillId="0" borderId="43" xfId="0" applyFont="1" applyFill="1" applyBorder="1" applyAlignment="1">
      <alignment horizontal="left" vertical="center" wrapText="1"/>
    </xf>
    <xf numFmtId="0" fontId="33" fillId="0" borderId="44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center" vertical="center" textRotation="90" shrinkToFit="1"/>
    </xf>
    <xf numFmtId="0" fontId="4" fillId="0" borderId="6" xfId="0" applyFont="1" applyFill="1" applyBorder="1" applyAlignment="1">
      <alignment horizontal="center" vertical="center" textRotation="90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15" fillId="0" borderId="0" xfId="0" applyFont="1"/>
    <xf numFmtId="0" fontId="21" fillId="4" borderId="24" xfId="0" applyFont="1" applyFill="1" applyBorder="1" applyAlignment="1" applyProtection="1">
      <protection locked="0"/>
    </xf>
    <xf numFmtId="0" fontId="21" fillId="4" borderId="2" xfId="0" applyFont="1" applyFill="1" applyBorder="1" applyAlignment="1" applyProtection="1">
      <protection locked="0"/>
    </xf>
    <xf numFmtId="0" fontId="21" fillId="0" borderId="0" xfId="0" applyFont="1"/>
    <xf numFmtId="0" fontId="21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25</xdr:row>
      <xdr:rowOff>66675</xdr:rowOff>
    </xdr:from>
    <xdr:to>
      <xdr:col>8</xdr:col>
      <xdr:colOff>685800</xdr:colOff>
      <xdr:row>29</xdr:row>
      <xdr:rowOff>38100</xdr:rowOff>
    </xdr:to>
    <xdr:pic>
      <xdr:nvPicPr>
        <xdr:cNvPr id="1288" name="Bild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4714875" y="4114800"/>
          <a:ext cx="7143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333375</xdr:colOff>
      <xdr:row>29</xdr:row>
      <xdr:rowOff>142875</xdr:rowOff>
    </xdr:from>
    <xdr:to>
      <xdr:col>8</xdr:col>
      <xdr:colOff>752475</xdr:colOff>
      <xdr:row>33</xdr:row>
      <xdr:rowOff>133350</xdr:rowOff>
    </xdr:to>
    <xdr:pic>
      <xdr:nvPicPr>
        <xdr:cNvPr id="1289" name="Picture 3" descr="BMI_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4838700"/>
          <a:ext cx="7524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0</xdr:row>
      <xdr:rowOff>28575</xdr:rowOff>
    </xdr:from>
    <xdr:to>
      <xdr:col>30</xdr:col>
      <xdr:colOff>95250</xdr:colOff>
      <xdr:row>3</xdr:row>
      <xdr:rowOff>171450</xdr:rowOff>
    </xdr:to>
    <xdr:pic>
      <xdr:nvPicPr>
        <xdr:cNvPr id="3333" name="Bild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4619625" y="28575"/>
          <a:ext cx="12763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4</xdr:row>
      <xdr:rowOff>85725</xdr:rowOff>
    </xdr:from>
    <xdr:to>
      <xdr:col>28</xdr:col>
      <xdr:colOff>295275</xdr:colOff>
      <xdr:row>10</xdr:row>
      <xdr:rowOff>28575</xdr:rowOff>
    </xdr:to>
    <xdr:pic>
      <xdr:nvPicPr>
        <xdr:cNvPr id="3334" name="Picture 4" descr="BMI_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781050"/>
          <a:ext cx="8858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9525</xdr:rowOff>
    </xdr:from>
    <xdr:to>
      <xdr:col>4</xdr:col>
      <xdr:colOff>133350</xdr:colOff>
      <xdr:row>1</xdr:row>
      <xdr:rowOff>495300</xdr:rowOff>
    </xdr:to>
    <xdr:pic>
      <xdr:nvPicPr>
        <xdr:cNvPr id="6673" name="Picture 1295" descr="BMI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66675"/>
          <a:ext cx="5715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95250</xdr:colOff>
      <xdr:row>1</xdr:row>
      <xdr:rowOff>9525</xdr:rowOff>
    </xdr:from>
    <xdr:to>
      <xdr:col>1</xdr:col>
      <xdr:colOff>1047750</xdr:colOff>
      <xdr:row>1</xdr:row>
      <xdr:rowOff>476250</xdr:rowOff>
    </xdr:to>
    <xdr:pic>
      <xdr:nvPicPr>
        <xdr:cNvPr id="6674" name="Bild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152400" y="66675"/>
          <a:ext cx="9525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257175</xdr:colOff>
      <xdr:row>0</xdr:row>
      <xdr:rowOff>133350</xdr:rowOff>
    </xdr:from>
    <xdr:to>
      <xdr:col>14</xdr:col>
      <xdr:colOff>219075</xdr:colOff>
      <xdr:row>5</xdr:row>
      <xdr:rowOff>76200</xdr:rowOff>
    </xdr:to>
    <xdr:pic>
      <xdr:nvPicPr>
        <xdr:cNvPr id="2309" name="Picture 3" descr="DBS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13335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247650</xdr:colOff>
      <xdr:row>4</xdr:row>
      <xdr:rowOff>161925</xdr:rowOff>
    </xdr:from>
    <xdr:to>
      <xdr:col>14</xdr:col>
      <xdr:colOff>104775</xdr:colOff>
      <xdr:row>12</xdr:row>
      <xdr:rowOff>57150</xdr:rowOff>
    </xdr:to>
    <xdr:pic>
      <xdr:nvPicPr>
        <xdr:cNvPr id="2310" name="Picture 4" descr="BMI_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942975"/>
          <a:ext cx="140017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atzer-Prellball-dbs@t-onlinde.de" TargetMode="External"/><Relationship Id="rId2" Type="http://schemas.openxmlformats.org/officeDocument/2006/relationships/hyperlink" Target="mailto:Hans-Georg.Zahner@gmx.de" TargetMode="External"/><Relationship Id="rId1" Type="http://schemas.openxmlformats.org/officeDocument/2006/relationships/hyperlink" Target="mailto:nina.woydack@gmx.de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Hans-Georg.Zahner@gmx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1"/>
  <sheetViews>
    <sheetView workbookViewId="0">
      <selection activeCell="C18" sqref="C18"/>
    </sheetView>
  </sheetViews>
  <sheetFormatPr baseColWidth="10" defaultRowHeight="12.75"/>
  <cols>
    <col min="2" max="2" width="2.85546875" customWidth="1"/>
    <col min="3" max="3" width="15.7109375" customWidth="1"/>
    <col min="4" max="4" width="3.140625" customWidth="1"/>
    <col min="5" max="5" width="15.7109375" customWidth="1"/>
    <col min="6" max="6" width="3.5703125" customWidth="1"/>
    <col min="7" max="7" width="15.7109375" customWidth="1"/>
    <col min="8" max="8" width="3" customWidth="1"/>
    <col min="9" max="9" width="15.7109375" customWidth="1"/>
    <col min="10" max="10" width="3.28515625" customWidth="1"/>
    <col min="11" max="11" width="22.28515625" customWidth="1"/>
    <col min="12" max="12" width="3.28515625" customWidth="1"/>
  </cols>
  <sheetData>
    <row r="1" spans="1:9" ht="12.75" customHeight="1">
      <c r="A1" s="223" t="s">
        <v>16</v>
      </c>
      <c r="B1" s="223"/>
      <c r="C1" s="226" t="s">
        <v>71</v>
      </c>
      <c r="D1" s="226"/>
      <c r="E1" s="226"/>
      <c r="F1" s="226"/>
      <c r="G1" s="226"/>
      <c r="H1" s="49"/>
      <c r="I1" s="49"/>
    </row>
    <row r="2" spans="1:9" ht="12.75" customHeight="1">
      <c r="A2" s="49"/>
      <c r="B2" s="49"/>
      <c r="C2" s="226" t="s">
        <v>72</v>
      </c>
      <c r="D2" s="226"/>
      <c r="E2" s="226"/>
      <c r="F2" s="226"/>
      <c r="G2" s="226"/>
      <c r="H2" s="49"/>
      <c r="I2" s="49"/>
    </row>
    <row r="3" spans="1:9">
      <c r="A3" s="49"/>
      <c r="B3" s="49"/>
      <c r="C3" s="49"/>
      <c r="D3" s="49"/>
      <c r="E3" s="49"/>
      <c r="F3" s="49"/>
      <c r="G3" s="49"/>
      <c r="H3" s="49"/>
      <c r="I3" s="49"/>
    </row>
    <row r="4" spans="1:9">
      <c r="A4" s="49" t="s">
        <v>7</v>
      </c>
      <c r="B4" s="49"/>
      <c r="C4" s="196" t="s">
        <v>73</v>
      </c>
      <c r="D4" s="197"/>
      <c r="E4" s="197"/>
      <c r="F4" s="49"/>
      <c r="G4" s="49"/>
      <c r="H4" s="49"/>
      <c r="I4" s="49"/>
    </row>
    <row r="5" spans="1:9">
      <c r="A5" s="49"/>
      <c r="B5" s="49"/>
      <c r="C5" s="198"/>
      <c r="D5" s="198"/>
      <c r="E5" s="198"/>
      <c r="F5" s="49"/>
      <c r="G5" s="49"/>
      <c r="H5" s="49"/>
      <c r="I5" s="49"/>
    </row>
    <row r="6" spans="1:9">
      <c r="A6" s="199"/>
      <c r="B6" s="200">
        <v>1</v>
      </c>
      <c r="C6" s="201" t="s">
        <v>76</v>
      </c>
      <c r="D6" s="200">
        <v>5</v>
      </c>
      <c r="E6" s="201" t="s">
        <v>75</v>
      </c>
      <c r="F6" s="202"/>
      <c r="G6" s="201"/>
      <c r="H6" s="202"/>
      <c r="I6" s="201"/>
    </row>
    <row r="7" spans="1:9">
      <c r="A7" s="199"/>
      <c r="B7" s="200">
        <v>2</v>
      </c>
      <c r="C7" s="201" t="s">
        <v>74</v>
      </c>
      <c r="D7" s="200">
        <v>6</v>
      </c>
      <c r="E7" s="201"/>
      <c r="F7" s="202"/>
      <c r="G7" s="201"/>
      <c r="H7" s="202"/>
      <c r="I7" s="201"/>
    </row>
    <row r="8" spans="1:9">
      <c r="A8" s="199"/>
      <c r="B8" s="200">
        <v>3</v>
      </c>
      <c r="C8" s="201" t="s">
        <v>66</v>
      </c>
      <c r="D8" s="200">
        <v>7</v>
      </c>
      <c r="E8" s="201"/>
      <c r="F8" s="202"/>
      <c r="G8" s="201"/>
      <c r="H8" s="202"/>
      <c r="I8" s="201"/>
    </row>
    <row r="9" spans="1:9">
      <c r="A9" s="199"/>
      <c r="B9" s="200">
        <v>4</v>
      </c>
      <c r="C9" s="201" t="s">
        <v>97</v>
      </c>
      <c r="D9" s="200">
        <v>8</v>
      </c>
      <c r="E9" s="201"/>
      <c r="F9" s="202"/>
      <c r="G9" s="201"/>
      <c r="H9" s="202"/>
      <c r="I9" s="201"/>
    </row>
    <row r="10" spans="1:9">
      <c r="A10" s="199"/>
      <c r="B10" s="199"/>
      <c r="C10" s="199"/>
      <c r="D10" s="199"/>
      <c r="E10" s="49"/>
      <c r="F10" s="49"/>
      <c r="G10" s="49"/>
      <c r="H10" s="49"/>
      <c r="I10" s="49"/>
    </row>
    <row r="11" spans="1:9">
      <c r="A11" s="203" t="s">
        <v>43</v>
      </c>
      <c r="B11" s="198">
        <v>1</v>
      </c>
      <c r="C11" s="224" t="s">
        <v>60</v>
      </c>
      <c r="D11" s="225"/>
      <c r="E11" s="225"/>
      <c r="F11" s="202"/>
      <c r="G11" s="224"/>
      <c r="H11" s="225"/>
      <c r="I11" s="225"/>
    </row>
    <row r="12" spans="1:9">
      <c r="A12" s="199"/>
      <c r="B12" s="198">
        <v>2</v>
      </c>
      <c r="C12" s="224" t="s">
        <v>62</v>
      </c>
      <c r="D12" s="225"/>
      <c r="E12" s="225"/>
      <c r="F12" s="202"/>
      <c r="G12" s="224"/>
      <c r="H12" s="225"/>
      <c r="I12" s="225"/>
    </row>
    <row r="13" spans="1:9">
      <c r="A13" s="49"/>
      <c r="B13" s="202"/>
      <c r="C13" s="224"/>
      <c r="D13" s="225"/>
      <c r="E13" s="225"/>
      <c r="F13" s="202"/>
      <c r="G13" s="224"/>
      <c r="H13" s="225"/>
      <c r="I13" s="225"/>
    </row>
    <row r="14" spans="1:9">
      <c r="A14" s="49"/>
      <c r="B14" s="202"/>
      <c r="C14" s="224"/>
      <c r="D14" s="225"/>
      <c r="E14" s="225"/>
      <c r="F14" s="202"/>
      <c r="G14" s="224"/>
      <c r="H14" s="225"/>
      <c r="I14" s="225"/>
    </row>
    <row r="15" spans="1:9">
      <c r="A15" s="49"/>
      <c r="B15" s="202"/>
      <c r="C15" s="224"/>
      <c r="D15" s="225"/>
      <c r="E15" s="225"/>
      <c r="F15" s="202"/>
      <c r="G15" s="224"/>
      <c r="H15" s="225"/>
      <c r="I15" s="225"/>
    </row>
    <row r="16" spans="1:9">
      <c r="A16" s="49"/>
      <c r="B16" s="202"/>
      <c r="C16" s="224"/>
      <c r="D16" s="225"/>
      <c r="E16" s="225"/>
      <c r="F16" s="202"/>
      <c r="G16" s="224"/>
      <c r="H16" s="225"/>
      <c r="I16" s="225"/>
    </row>
    <row r="18" spans="1:15" ht="12.75" customHeight="1">
      <c r="A18" s="49"/>
      <c r="B18" s="49"/>
      <c r="C18" s="49"/>
      <c r="D18" s="204"/>
      <c r="E18" s="204"/>
      <c r="F18" s="204"/>
      <c r="G18" s="227" t="s">
        <v>63</v>
      </c>
      <c r="H18" s="227"/>
      <c r="I18" s="227"/>
      <c r="J18" s="137"/>
      <c r="K18" s="137"/>
      <c r="L18" s="137"/>
      <c r="M18" s="137"/>
      <c r="N18" s="137"/>
      <c r="O18" s="137"/>
    </row>
    <row r="19" spans="1:15">
      <c r="A19" s="222" t="s">
        <v>46</v>
      </c>
      <c r="B19" s="222"/>
      <c r="C19" s="222"/>
      <c r="D19" s="199"/>
      <c r="E19" s="199"/>
      <c r="F19" s="199"/>
      <c r="G19" s="199"/>
      <c r="H19" s="199"/>
      <c r="I19" s="199"/>
      <c r="J19" s="135"/>
      <c r="K19" s="135"/>
      <c r="L19" s="135"/>
      <c r="M19" s="135"/>
      <c r="N19" s="135"/>
      <c r="O19" s="135"/>
    </row>
    <row r="20" spans="1:15" ht="12.75" customHeight="1">
      <c r="A20" s="199"/>
      <c r="B20" s="199"/>
      <c r="C20" s="199"/>
      <c r="D20" s="205"/>
      <c r="E20" s="205"/>
      <c r="F20" s="205"/>
      <c r="G20" s="220" t="s">
        <v>55</v>
      </c>
      <c r="H20" s="220"/>
      <c r="I20" s="220"/>
      <c r="J20" s="138"/>
      <c r="K20" s="138"/>
      <c r="L20" s="138"/>
      <c r="M20" s="138"/>
      <c r="N20" s="138"/>
      <c r="O20" s="138"/>
    </row>
    <row r="21" spans="1:15" ht="12.75" customHeight="1">
      <c r="A21" s="220" t="s">
        <v>50</v>
      </c>
      <c r="B21" s="220"/>
      <c r="C21" s="220"/>
      <c r="D21" s="205"/>
      <c r="E21" s="205"/>
      <c r="F21" s="205"/>
      <c r="G21" s="220" t="s">
        <v>56</v>
      </c>
      <c r="H21" s="220"/>
      <c r="I21" s="220"/>
      <c r="J21" s="138"/>
      <c r="K21" s="138"/>
      <c r="L21" s="138"/>
      <c r="M21" s="138"/>
      <c r="N21" s="138"/>
      <c r="O21" s="138"/>
    </row>
    <row r="22" spans="1:15">
      <c r="A22" s="220" t="s">
        <v>51</v>
      </c>
      <c r="B22" s="220"/>
      <c r="C22" s="220"/>
      <c r="D22" s="205"/>
      <c r="E22" s="205"/>
      <c r="F22" s="205"/>
      <c r="G22" s="220" t="s">
        <v>57</v>
      </c>
      <c r="H22" s="220"/>
      <c r="I22" s="220"/>
      <c r="J22" s="140"/>
      <c r="K22" s="140"/>
      <c r="L22" s="140"/>
      <c r="M22" s="140"/>
      <c r="N22" s="140"/>
      <c r="O22" s="140"/>
    </row>
    <row r="23" spans="1:15" ht="12.75" customHeight="1">
      <c r="A23" s="220" t="s">
        <v>52</v>
      </c>
      <c r="B23" s="220"/>
      <c r="C23" s="220"/>
      <c r="D23" s="205"/>
      <c r="E23" s="205"/>
      <c r="F23" s="205"/>
      <c r="G23" s="220" t="s">
        <v>58</v>
      </c>
      <c r="H23" s="220"/>
      <c r="I23" s="220"/>
      <c r="J23" s="140"/>
      <c r="K23" s="140"/>
      <c r="L23" s="140"/>
      <c r="M23" s="140"/>
      <c r="N23" s="140"/>
      <c r="O23" s="140"/>
    </row>
    <row r="24" spans="1:15" ht="12.75" customHeight="1">
      <c r="A24" s="220" t="s">
        <v>53</v>
      </c>
      <c r="B24" s="220"/>
      <c r="C24" s="220"/>
      <c r="D24" s="205"/>
      <c r="E24" s="205"/>
      <c r="F24" s="205"/>
      <c r="G24" s="219" t="s">
        <v>59</v>
      </c>
      <c r="H24" s="219"/>
      <c r="I24" s="219"/>
    </row>
    <row r="25" spans="1:15" ht="12.75" customHeight="1">
      <c r="A25" s="219" t="s">
        <v>54</v>
      </c>
      <c r="B25" s="219"/>
      <c r="C25" s="219"/>
      <c r="D25" s="206"/>
      <c r="E25" s="206"/>
      <c r="F25" s="206"/>
      <c r="G25" s="219"/>
      <c r="H25" s="219"/>
      <c r="I25" s="219"/>
      <c r="J25" s="136"/>
      <c r="K25" s="135"/>
    </row>
    <row r="26" spans="1:15">
      <c r="A26" s="219"/>
      <c r="B26" s="219"/>
      <c r="C26" s="219"/>
      <c r="D26" s="199"/>
      <c r="E26" s="199"/>
      <c r="F26" s="199"/>
      <c r="G26" s="49" t="s">
        <v>18</v>
      </c>
      <c r="H26" s="49"/>
      <c r="I26" s="49"/>
      <c r="J26" s="135"/>
      <c r="K26" s="135"/>
    </row>
    <row r="27" spans="1:15" ht="12.75" customHeight="1">
      <c r="A27" s="222" t="s">
        <v>64</v>
      </c>
      <c r="B27" s="222"/>
      <c r="C27" s="222"/>
      <c r="D27" s="207"/>
      <c r="E27" s="207"/>
      <c r="F27" s="207"/>
      <c r="G27" s="49"/>
      <c r="H27" s="49"/>
      <c r="I27" s="49"/>
      <c r="J27" s="137"/>
      <c r="K27" s="137"/>
    </row>
    <row r="28" spans="1:15">
      <c r="A28" s="199"/>
      <c r="B28" s="199"/>
      <c r="C28" s="199"/>
      <c r="D28" s="199"/>
      <c r="E28" s="199"/>
      <c r="F28" s="199"/>
      <c r="G28" s="49"/>
      <c r="H28" s="49"/>
      <c r="I28" s="49"/>
      <c r="J28" s="135"/>
      <c r="K28" s="135"/>
    </row>
    <row r="29" spans="1:15">
      <c r="A29" s="221" t="s">
        <v>61</v>
      </c>
      <c r="B29" s="221"/>
      <c r="C29" s="221"/>
      <c r="D29" s="208"/>
      <c r="E29" s="208"/>
      <c r="F29" s="208"/>
      <c r="G29" s="49"/>
      <c r="H29" s="49"/>
      <c r="I29" s="49"/>
      <c r="J29" s="138"/>
      <c r="K29" s="138"/>
    </row>
    <row r="30" spans="1:15" ht="12.75" customHeight="1">
      <c r="A30" s="221" t="s">
        <v>77</v>
      </c>
      <c r="B30" s="221"/>
      <c r="C30" s="221"/>
      <c r="D30" s="208"/>
      <c r="E30" s="208"/>
      <c r="F30" s="208"/>
      <c r="G30" s="49"/>
      <c r="H30" s="49"/>
      <c r="I30" s="49"/>
      <c r="J30" s="138"/>
      <c r="K30" s="138"/>
    </row>
    <row r="31" spans="1:15">
      <c r="A31" s="221" t="s">
        <v>78</v>
      </c>
      <c r="B31" s="221"/>
      <c r="C31" s="221"/>
      <c r="D31" s="208"/>
      <c r="E31" s="208"/>
      <c r="F31" s="208"/>
      <c r="G31" s="49"/>
      <c r="H31" s="49"/>
      <c r="I31" s="49"/>
      <c r="J31" s="138"/>
      <c r="K31" s="138"/>
    </row>
    <row r="32" spans="1:15" ht="12.75" customHeight="1">
      <c r="A32" s="221" t="s">
        <v>79</v>
      </c>
      <c r="B32" s="221"/>
      <c r="C32" s="221"/>
      <c r="D32" s="208"/>
      <c r="E32" s="208"/>
      <c r="F32" s="208"/>
      <c r="G32" s="49"/>
      <c r="H32" s="49"/>
      <c r="I32" s="49"/>
      <c r="J32" s="138"/>
      <c r="K32" s="138"/>
    </row>
    <row r="33" spans="1:11" ht="12.75" customHeight="1">
      <c r="A33" s="219" t="s">
        <v>80</v>
      </c>
      <c r="B33" s="219"/>
      <c r="C33" s="219"/>
      <c r="D33" s="208"/>
      <c r="E33" s="208"/>
      <c r="F33" s="208"/>
      <c r="G33" s="49"/>
      <c r="H33" s="49"/>
      <c r="I33" s="49"/>
      <c r="J33" s="138"/>
      <c r="K33" s="138"/>
    </row>
    <row r="34" spans="1:11" ht="12.75" customHeight="1">
      <c r="A34" s="209"/>
      <c r="B34" s="209"/>
      <c r="C34" s="209"/>
      <c r="D34" s="210"/>
      <c r="E34" s="210"/>
      <c r="F34" s="210"/>
      <c r="G34" s="49"/>
      <c r="H34" s="49"/>
      <c r="I34" s="49"/>
      <c r="J34" s="139"/>
      <c r="K34" s="139"/>
    </row>
    <row r="35" spans="1:11">
      <c r="A35" s="49"/>
      <c r="B35" s="49"/>
      <c r="C35" s="49"/>
      <c r="D35" s="199"/>
      <c r="E35" s="199"/>
      <c r="F35" s="199"/>
      <c r="G35" s="199"/>
      <c r="H35" s="199"/>
      <c r="I35" s="199"/>
      <c r="J35" s="135"/>
      <c r="K35" s="135"/>
    </row>
    <row r="36" spans="1:11" ht="12.75" customHeight="1">
      <c r="J36" s="135"/>
      <c r="K36" s="135"/>
    </row>
    <row r="37" spans="1:11">
      <c r="J37" s="135"/>
      <c r="K37" s="135"/>
    </row>
    <row r="38" spans="1:11" ht="12.75" customHeight="1">
      <c r="J38" s="135"/>
      <c r="K38" s="135"/>
    </row>
    <row r="39" spans="1:11" ht="12.75" customHeight="1">
      <c r="J39" s="135"/>
      <c r="K39" s="135"/>
    </row>
    <row r="41" spans="1:11" ht="12.75" customHeight="1"/>
  </sheetData>
  <mergeCells count="35">
    <mergeCell ref="G15:I15"/>
    <mergeCell ref="G16:I16"/>
    <mergeCell ref="A22:C22"/>
    <mergeCell ref="A23:C23"/>
    <mergeCell ref="G14:I14"/>
    <mergeCell ref="C15:E15"/>
    <mergeCell ref="C16:E16"/>
    <mergeCell ref="G18:I18"/>
    <mergeCell ref="G20:I20"/>
    <mergeCell ref="G21:I21"/>
    <mergeCell ref="G22:I22"/>
    <mergeCell ref="G23:I23"/>
    <mergeCell ref="A1:B1"/>
    <mergeCell ref="C11:E11"/>
    <mergeCell ref="C12:E12"/>
    <mergeCell ref="C13:E13"/>
    <mergeCell ref="C14:E14"/>
    <mergeCell ref="C2:G2"/>
    <mergeCell ref="C1:G1"/>
    <mergeCell ref="G11:I11"/>
    <mergeCell ref="G12:I12"/>
    <mergeCell ref="G13:I13"/>
    <mergeCell ref="A33:C33"/>
    <mergeCell ref="A19:C19"/>
    <mergeCell ref="A25:C25"/>
    <mergeCell ref="A30:C30"/>
    <mergeCell ref="A31:C31"/>
    <mergeCell ref="A32:C32"/>
    <mergeCell ref="A27:C27"/>
    <mergeCell ref="G24:I24"/>
    <mergeCell ref="G25:I25"/>
    <mergeCell ref="A21:C21"/>
    <mergeCell ref="A26:C26"/>
    <mergeCell ref="A29:C29"/>
    <mergeCell ref="A24:C24"/>
  </mergeCells>
  <phoneticPr fontId="9" type="noConversion"/>
  <hyperlinks>
    <hyperlink ref="A33" r:id="rId1"/>
    <hyperlink ref="G24" r:id="rId2"/>
    <hyperlink ref="A25" r:id="rId3"/>
  </hyperlinks>
  <pageMargins left="0.78740157499999996" right="0.78740157499999996" top="0.984251969" bottom="0.984251969" header="0.4921259845" footer="0.4921259845"/>
  <pageSetup paperSize="9" orientation="landscape" horizontalDpi="4294967293" verticalDpi="0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61"/>
  <sheetViews>
    <sheetView view="pageLayout" topLeftCell="A3" zoomScaleNormal="100" workbookViewId="0">
      <selection activeCell="C39" sqref="C39"/>
    </sheetView>
  </sheetViews>
  <sheetFormatPr baseColWidth="10" defaultRowHeight="12.75"/>
  <cols>
    <col min="1" max="1" width="5.140625" style="33" customWidth="1"/>
    <col min="2" max="2" width="1" style="36" customWidth="1"/>
    <col min="3" max="3" width="5.42578125" style="33" customWidth="1"/>
    <col min="4" max="4" width="3.42578125" style="33" customWidth="1"/>
    <col min="5" max="26" width="2.7109375" style="33" customWidth="1"/>
    <col min="27" max="27" width="5.140625" style="33" customWidth="1"/>
    <col min="28" max="28" width="1" style="37" customWidth="1"/>
    <col min="29" max="29" width="5.28515625" style="118" customWidth="1"/>
    <col min="30" max="30" width="0.85546875" style="34" customWidth="1"/>
    <col min="31" max="31" width="5.28515625" style="34" customWidth="1"/>
    <col min="32" max="32" width="0.85546875" style="35" customWidth="1"/>
    <col min="33" max="16384" width="11.42578125" style="33"/>
  </cols>
  <sheetData>
    <row r="1" spans="1:3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32">
      <c r="A2" s="234" t="str">
        <f>Beschrieb!C1</f>
        <v>19. Deutsche Meisterschaft im Faustball (Halle)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34"/>
      <c r="Y2" s="34"/>
      <c r="Z2" s="34"/>
      <c r="AA2" s="34"/>
      <c r="AB2" s="34"/>
      <c r="AC2" s="34"/>
    </row>
    <row r="3" spans="1:32">
      <c r="A3" s="234"/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34"/>
      <c r="Y3" s="34"/>
      <c r="Z3" s="34"/>
      <c r="AA3" s="34"/>
      <c r="AB3" s="34"/>
      <c r="AC3" s="34"/>
    </row>
    <row r="4" spans="1:32" ht="16.5">
      <c r="A4" s="235" t="str">
        <f>Beschrieb!C2</f>
        <v>vom 26 bis 27 Mai 2017 in Weiden LV Bayern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141"/>
      <c r="Y4" s="141"/>
      <c r="Z4" s="141"/>
      <c r="AA4" s="141"/>
      <c r="AB4" s="141"/>
      <c r="AC4" s="141"/>
    </row>
    <row r="5" spans="1:32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</row>
    <row r="6" spans="1:32" ht="15" customHeight="1">
      <c r="A6" s="242" t="str">
        <f>Beschrieb!C4</f>
        <v>5 Teilnehmer (mit Vor- und Rückspiele)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34"/>
      <c r="W6" s="34"/>
      <c r="X6" s="34"/>
      <c r="Y6" s="34"/>
      <c r="Z6" s="34"/>
      <c r="AA6" s="34"/>
      <c r="AB6" s="34"/>
      <c r="AC6" s="34"/>
    </row>
    <row r="7" spans="1:32" ht="9" customHeight="1">
      <c r="A7" s="41"/>
      <c r="B7" s="41"/>
      <c r="C7" s="41"/>
      <c r="D7" s="41"/>
      <c r="E7" s="41"/>
      <c r="F7" s="41"/>
      <c r="G7" s="41"/>
      <c r="H7" s="41"/>
      <c r="I7" s="41"/>
      <c r="J7" s="41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</row>
    <row r="8" spans="1:32" ht="9" customHeight="1">
      <c r="A8" s="41"/>
      <c r="B8" s="41"/>
      <c r="C8" s="41"/>
      <c r="D8" s="41"/>
      <c r="E8" s="41"/>
      <c r="F8" s="41"/>
      <c r="G8" s="41"/>
      <c r="H8" s="41"/>
      <c r="I8" s="41"/>
      <c r="J8" s="41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</row>
    <row r="9" spans="1:32" ht="9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</row>
    <row r="10" spans="1:32" ht="9" customHeight="1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</row>
    <row r="11" spans="1:32" ht="9" customHeight="1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</row>
    <row r="12" spans="1:32" ht="7.5" customHeight="1" thickBot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</row>
    <row r="13" spans="1:32" ht="18.75" customHeight="1" thickBot="1">
      <c r="B13" s="56"/>
      <c r="C13" s="56"/>
      <c r="D13" s="244" t="s">
        <v>7</v>
      </c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6"/>
      <c r="W13" s="247" t="s">
        <v>43</v>
      </c>
      <c r="X13" s="248"/>
      <c r="Y13" s="248"/>
      <c r="Z13" s="248"/>
      <c r="AA13" s="248"/>
      <c r="AB13" s="248"/>
      <c r="AC13" s="248"/>
      <c r="AD13" s="249"/>
      <c r="AE13" s="35"/>
      <c r="AF13" s="33"/>
    </row>
    <row r="14" spans="1:32" ht="12" customHeight="1">
      <c r="A14" s="55"/>
      <c r="B14" s="56"/>
      <c r="C14" s="56"/>
      <c r="D14" s="53" t="s">
        <v>8</v>
      </c>
      <c r="E14" s="230" t="str">
        <f>Beschrieb!C6</f>
        <v>VRB Brakel</v>
      </c>
      <c r="F14" s="230"/>
      <c r="G14" s="230"/>
      <c r="H14" s="230"/>
      <c r="I14" s="230"/>
      <c r="J14" s="54" t="s">
        <v>11</v>
      </c>
      <c r="K14" s="230" t="str">
        <f>Beschrieb!C8</f>
        <v>BSG Offenburg</v>
      </c>
      <c r="L14" s="230"/>
      <c r="M14" s="230"/>
      <c r="N14" s="230"/>
      <c r="O14" s="230"/>
      <c r="P14" s="54" t="s">
        <v>9</v>
      </c>
      <c r="Q14" s="230" t="str">
        <f>Beschrieb!E6</f>
        <v>BVS Weiden II</v>
      </c>
      <c r="R14" s="230"/>
      <c r="S14" s="230"/>
      <c r="T14" s="230"/>
      <c r="U14" s="230"/>
      <c r="V14" s="231"/>
      <c r="W14" s="239" t="str">
        <f>Beschrieb!C11</f>
        <v>Manfred Dix</v>
      </c>
      <c r="X14" s="240"/>
      <c r="Y14" s="240"/>
      <c r="Z14" s="240"/>
      <c r="AA14" s="240"/>
      <c r="AB14" s="240"/>
      <c r="AC14" s="240"/>
      <c r="AD14" s="241"/>
      <c r="AE14" s="35"/>
      <c r="AF14" s="33"/>
    </row>
    <row r="15" spans="1:32" ht="12" customHeight="1">
      <c r="A15" s="55"/>
      <c r="B15" s="56"/>
      <c r="C15" s="56"/>
      <c r="D15" s="53" t="s">
        <v>10</v>
      </c>
      <c r="E15" s="230" t="str">
        <f>Beschrieb!C7</f>
        <v>BVS Weiden I</v>
      </c>
      <c r="F15" s="230"/>
      <c r="G15" s="230"/>
      <c r="H15" s="230"/>
      <c r="I15" s="230"/>
      <c r="J15" s="54" t="s">
        <v>12</v>
      </c>
      <c r="K15" s="230" t="str">
        <f>Beschrieb!C9</f>
        <v>SpG Reutlingen/Hemsbach</v>
      </c>
      <c r="L15" s="230"/>
      <c r="M15" s="230"/>
      <c r="N15" s="230"/>
      <c r="O15" s="230"/>
      <c r="P15" s="54"/>
      <c r="Q15" s="230"/>
      <c r="R15" s="230"/>
      <c r="S15" s="230"/>
      <c r="T15" s="230"/>
      <c r="U15" s="230"/>
      <c r="V15" s="231"/>
      <c r="W15" s="258" t="str">
        <f>Beschrieb!C12</f>
        <v>Jens Woydack</v>
      </c>
      <c r="X15" s="259"/>
      <c r="Y15" s="259"/>
      <c r="Z15" s="259"/>
      <c r="AA15" s="259"/>
      <c r="AB15" s="259"/>
      <c r="AC15" s="259"/>
      <c r="AD15" s="260"/>
      <c r="AE15" s="35"/>
      <c r="AF15" s="33"/>
    </row>
    <row r="16" spans="1:32" ht="12" customHeight="1" thickBot="1">
      <c r="A16" s="55"/>
      <c r="B16" s="56"/>
      <c r="C16" s="56"/>
      <c r="D16" s="56"/>
      <c r="E16" s="57"/>
      <c r="F16" s="56"/>
      <c r="G16" s="56"/>
      <c r="H16" s="56"/>
      <c r="I16" s="56"/>
      <c r="J16" s="56"/>
      <c r="K16" s="58"/>
      <c r="L16" s="56"/>
      <c r="M16" s="56"/>
      <c r="N16" s="56"/>
      <c r="O16" s="56"/>
      <c r="P16" s="56"/>
      <c r="Q16" s="58"/>
      <c r="R16" s="56"/>
      <c r="S16" s="56"/>
      <c r="T16" s="56"/>
      <c r="U16" s="56"/>
      <c r="V16" s="56"/>
      <c r="W16" s="261"/>
      <c r="X16" s="262"/>
      <c r="Y16" s="262"/>
      <c r="Z16" s="262"/>
      <c r="AA16" s="262"/>
      <c r="AB16" s="262"/>
      <c r="AC16" s="262"/>
      <c r="AD16" s="263"/>
      <c r="AE16" s="35"/>
      <c r="AF16" s="33"/>
    </row>
    <row r="17" spans="1:32" ht="6" customHeight="1" thickBot="1">
      <c r="A17" s="55"/>
      <c r="B17" s="123"/>
      <c r="D17" s="56"/>
      <c r="E17" s="57"/>
      <c r="F17" s="56"/>
      <c r="G17" s="56"/>
      <c r="H17" s="56"/>
      <c r="I17" s="56"/>
      <c r="J17" s="56"/>
      <c r="K17" s="58"/>
      <c r="L17" s="56"/>
      <c r="M17" s="56"/>
      <c r="N17" s="56"/>
      <c r="O17" s="56"/>
      <c r="P17" s="56"/>
      <c r="Q17" s="58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</row>
    <row r="18" spans="1:32" s="34" customFormat="1">
      <c r="A18" s="236" t="s">
        <v>49</v>
      </c>
      <c r="B18" s="123"/>
      <c r="C18" s="228" t="s">
        <v>48</v>
      </c>
      <c r="D18" s="124"/>
      <c r="E18" s="252" t="s">
        <v>13</v>
      </c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4"/>
      <c r="R18" s="270" t="s">
        <v>37</v>
      </c>
      <c r="S18" s="271"/>
      <c r="T18" s="271"/>
      <c r="U18" s="271"/>
      <c r="V18" s="271"/>
      <c r="W18" s="272"/>
      <c r="X18" s="270" t="s">
        <v>42</v>
      </c>
      <c r="Y18" s="271"/>
      <c r="Z18" s="271"/>
      <c r="AA18" s="272"/>
      <c r="AC18" s="264" t="s">
        <v>14</v>
      </c>
      <c r="AD18" s="265"/>
      <c r="AE18" s="266"/>
      <c r="AF18" s="125"/>
    </row>
    <row r="19" spans="1:32" s="34" customFormat="1" ht="13.5" thickBot="1">
      <c r="A19" s="237"/>
      <c r="B19" s="36"/>
      <c r="C19" s="229"/>
      <c r="D19" s="124"/>
      <c r="E19" s="255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7"/>
      <c r="R19" s="273"/>
      <c r="S19" s="274"/>
      <c r="T19" s="274"/>
      <c r="U19" s="274"/>
      <c r="V19" s="274"/>
      <c r="W19" s="275"/>
      <c r="X19" s="273"/>
      <c r="Y19" s="274"/>
      <c r="Z19" s="274"/>
      <c r="AA19" s="275"/>
      <c r="AB19" s="118"/>
      <c r="AC19" s="267"/>
      <c r="AD19" s="268"/>
      <c r="AE19" s="269"/>
      <c r="AF19" s="125"/>
    </row>
    <row r="20" spans="1:32" ht="6.75" customHeight="1">
      <c r="C20" s="166"/>
    </row>
    <row r="21" spans="1:32">
      <c r="A21" s="120">
        <v>1</v>
      </c>
      <c r="C21" s="218">
        <v>0.60416666666666663</v>
      </c>
      <c r="E21" s="243" t="str">
        <f>E15</f>
        <v>BVS Weiden I</v>
      </c>
      <c r="F21" s="232"/>
      <c r="G21" s="232"/>
      <c r="H21" s="232"/>
      <c r="I21" s="232"/>
      <c r="J21" s="233"/>
      <c r="K21" s="126" t="s">
        <v>15</v>
      </c>
      <c r="L21" s="243" t="str">
        <f>Q14</f>
        <v>BVS Weiden II</v>
      </c>
      <c r="M21" s="232"/>
      <c r="N21" s="232"/>
      <c r="O21" s="232"/>
      <c r="P21" s="232"/>
      <c r="Q21" s="233"/>
      <c r="R21" s="250" t="str">
        <f>K14</f>
        <v>BSG Offenburg</v>
      </c>
      <c r="S21" s="251"/>
      <c r="T21" s="251"/>
      <c r="U21" s="251"/>
      <c r="V21" s="251"/>
      <c r="W21" s="251"/>
      <c r="X21" s="243" t="str">
        <f>W14</f>
        <v>Manfred Dix</v>
      </c>
      <c r="Y21" s="232"/>
      <c r="Z21" s="232"/>
      <c r="AA21" s="233"/>
      <c r="AC21" s="185">
        <v>15</v>
      </c>
      <c r="AD21" s="186" t="s">
        <v>15</v>
      </c>
      <c r="AE21" s="187">
        <v>13</v>
      </c>
    </row>
    <row r="22" spans="1:32">
      <c r="A22" s="120">
        <v>2</v>
      </c>
      <c r="C22" s="218">
        <v>0.625</v>
      </c>
      <c r="E22" s="243" t="str">
        <f>E14</f>
        <v>VRB Brakel</v>
      </c>
      <c r="F22" s="232"/>
      <c r="G22" s="232"/>
      <c r="H22" s="232"/>
      <c r="I22" s="232"/>
      <c r="J22" s="233"/>
      <c r="K22" s="126" t="s">
        <v>15</v>
      </c>
      <c r="L22" s="243" t="str">
        <f>K15</f>
        <v>SpG Reutlingen/Hemsbach</v>
      </c>
      <c r="M22" s="232"/>
      <c r="N22" s="232"/>
      <c r="O22" s="232"/>
      <c r="P22" s="232"/>
      <c r="Q22" s="233"/>
      <c r="R22" s="250" t="str">
        <f>E15</f>
        <v>BVS Weiden I</v>
      </c>
      <c r="S22" s="251"/>
      <c r="T22" s="251"/>
      <c r="U22" s="251"/>
      <c r="V22" s="251"/>
      <c r="W22" s="251"/>
      <c r="X22" s="243" t="str">
        <f>W15</f>
        <v>Jens Woydack</v>
      </c>
      <c r="Y22" s="232"/>
      <c r="Z22" s="232"/>
      <c r="AA22" s="233"/>
      <c r="AC22" s="185">
        <v>17</v>
      </c>
      <c r="AD22" s="186" t="s">
        <v>15</v>
      </c>
      <c r="AE22" s="187">
        <v>25</v>
      </c>
    </row>
    <row r="23" spans="1:32">
      <c r="A23" s="120">
        <v>3</v>
      </c>
      <c r="C23" s="218">
        <v>0.64583333333333337</v>
      </c>
      <c r="E23" s="243" t="str">
        <f>K14</f>
        <v>BSG Offenburg</v>
      </c>
      <c r="F23" s="232"/>
      <c r="G23" s="232"/>
      <c r="H23" s="232"/>
      <c r="I23" s="232"/>
      <c r="J23" s="233"/>
      <c r="K23" s="126" t="s">
        <v>15</v>
      </c>
      <c r="L23" s="243" t="str">
        <f>Q14</f>
        <v>BVS Weiden II</v>
      </c>
      <c r="M23" s="232"/>
      <c r="N23" s="232"/>
      <c r="O23" s="232"/>
      <c r="P23" s="232"/>
      <c r="Q23" s="233"/>
      <c r="R23" s="250" t="str">
        <f>E14</f>
        <v>VRB Brakel</v>
      </c>
      <c r="S23" s="251"/>
      <c r="T23" s="251"/>
      <c r="U23" s="251"/>
      <c r="V23" s="251"/>
      <c r="W23" s="251"/>
      <c r="X23" s="243" t="str">
        <f>W14</f>
        <v>Manfred Dix</v>
      </c>
      <c r="Y23" s="232"/>
      <c r="Z23" s="232"/>
      <c r="AA23" s="233"/>
      <c r="AC23" s="185">
        <v>28</v>
      </c>
      <c r="AD23" s="186" t="s">
        <v>15</v>
      </c>
      <c r="AE23" s="187">
        <v>11</v>
      </c>
    </row>
    <row r="24" spans="1:32">
      <c r="A24" s="120">
        <v>4</v>
      </c>
      <c r="C24" s="218">
        <v>0.66666666666666663</v>
      </c>
      <c r="E24" s="243" t="str">
        <f>E15</f>
        <v>BVS Weiden I</v>
      </c>
      <c r="F24" s="232"/>
      <c r="G24" s="232"/>
      <c r="H24" s="232"/>
      <c r="I24" s="232"/>
      <c r="J24" s="233"/>
      <c r="K24" s="126" t="s">
        <v>15</v>
      </c>
      <c r="L24" s="243" t="str">
        <f>K15</f>
        <v>SpG Reutlingen/Hemsbach</v>
      </c>
      <c r="M24" s="232"/>
      <c r="N24" s="232"/>
      <c r="O24" s="232"/>
      <c r="P24" s="232"/>
      <c r="Q24" s="233"/>
      <c r="R24" s="250" t="str">
        <f>Q14</f>
        <v>BVS Weiden II</v>
      </c>
      <c r="S24" s="251"/>
      <c r="T24" s="251"/>
      <c r="U24" s="251"/>
      <c r="V24" s="251"/>
      <c r="W24" s="251"/>
      <c r="X24" s="243" t="str">
        <f>W15</f>
        <v>Jens Woydack</v>
      </c>
      <c r="Y24" s="232"/>
      <c r="Z24" s="232"/>
      <c r="AA24" s="233"/>
      <c r="AC24" s="185">
        <v>12</v>
      </c>
      <c r="AD24" s="186" t="s">
        <v>15</v>
      </c>
      <c r="AE24" s="187">
        <v>22</v>
      </c>
    </row>
    <row r="25" spans="1:32">
      <c r="A25" s="120">
        <v>5</v>
      </c>
      <c r="C25" s="218">
        <v>0.6875</v>
      </c>
      <c r="E25" s="243" t="str">
        <f>E14</f>
        <v>VRB Brakel</v>
      </c>
      <c r="F25" s="232"/>
      <c r="G25" s="232"/>
      <c r="H25" s="232"/>
      <c r="I25" s="232"/>
      <c r="J25" s="233"/>
      <c r="K25" s="126" t="s">
        <v>15</v>
      </c>
      <c r="L25" s="243" t="str">
        <f>K14</f>
        <v>BSG Offenburg</v>
      </c>
      <c r="M25" s="232"/>
      <c r="N25" s="232"/>
      <c r="O25" s="232"/>
      <c r="P25" s="232"/>
      <c r="Q25" s="233"/>
      <c r="R25" s="250" t="str">
        <f>K15</f>
        <v>SpG Reutlingen/Hemsbach</v>
      </c>
      <c r="S25" s="251"/>
      <c r="T25" s="251"/>
      <c r="U25" s="251"/>
      <c r="V25" s="251"/>
      <c r="W25" s="251"/>
      <c r="X25" s="243" t="str">
        <f>W14</f>
        <v>Manfred Dix</v>
      </c>
      <c r="Y25" s="232"/>
      <c r="Z25" s="232"/>
      <c r="AA25" s="233"/>
      <c r="AC25" s="185">
        <v>13</v>
      </c>
      <c r="AD25" s="186" t="s">
        <v>15</v>
      </c>
      <c r="AE25" s="187">
        <v>24</v>
      </c>
    </row>
    <row r="26" spans="1:32">
      <c r="A26" s="120">
        <v>6</v>
      </c>
      <c r="C26" s="218">
        <v>0.70833333333333337</v>
      </c>
      <c r="E26" s="243" t="str">
        <f>K15</f>
        <v>SpG Reutlingen/Hemsbach</v>
      </c>
      <c r="F26" s="232"/>
      <c r="G26" s="232"/>
      <c r="H26" s="232"/>
      <c r="I26" s="232"/>
      <c r="J26" s="233"/>
      <c r="K26" s="126" t="s">
        <v>15</v>
      </c>
      <c r="L26" s="243" t="str">
        <f>Q14</f>
        <v>BVS Weiden II</v>
      </c>
      <c r="M26" s="232"/>
      <c r="N26" s="232"/>
      <c r="O26" s="232"/>
      <c r="P26" s="232"/>
      <c r="Q26" s="233"/>
      <c r="R26" s="250" t="str">
        <f>E14</f>
        <v>VRB Brakel</v>
      </c>
      <c r="S26" s="251"/>
      <c r="T26" s="251"/>
      <c r="U26" s="251"/>
      <c r="V26" s="251"/>
      <c r="W26" s="251"/>
      <c r="X26" s="243" t="str">
        <f>W15</f>
        <v>Jens Woydack</v>
      </c>
      <c r="Y26" s="232"/>
      <c r="Z26" s="232"/>
      <c r="AA26" s="233"/>
      <c r="AC26" s="185">
        <v>26</v>
      </c>
      <c r="AD26" s="186" t="s">
        <v>15</v>
      </c>
      <c r="AE26" s="187">
        <v>14</v>
      </c>
    </row>
    <row r="27" spans="1:32">
      <c r="A27" s="120">
        <v>7</v>
      </c>
      <c r="C27" s="218">
        <v>0.72916666666666663</v>
      </c>
      <c r="E27" s="243" t="str">
        <f>E15</f>
        <v>BVS Weiden I</v>
      </c>
      <c r="F27" s="232"/>
      <c r="G27" s="232"/>
      <c r="H27" s="232"/>
      <c r="I27" s="232"/>
      <c r="J27" s="233"/>
      <c r="K27" s="126" t="s">
        <v>15</v>
      </c>
      <c r="L27" s="243" t="str">
        <f>K14</f>
        <v>BSG Offenburg</v>
      </c>
      <c r="M27" s="232"/>
      <c r="N27" s="232"/>
      <c r="O27" s="232"/>
      <c r="P27" s="232"/>
      <c r="Q27" s="233"/>
      <c r="R27" s="250" t="str">
        <f>K15</f>
        <v>SpG Reutlingen/Hemsbach</v>
      </c>
      <c r="S27" s="251"/>
      <c r="T27" s="251"/>
      <c r="U27" s="251"/>
      <c r="V27" s="251"/>
      <c r="W27" s="251"/>
      <c r="X27" s="243" t="str">
        <f>W14</f>
        <v>Manfred Dix</v>
      </c>
      <c r="Y27" s="232"/>
      <c r="Z27" s="232"/>
      <c r="AA27" s="233"/>
      <c r="AC27" s="185">
        <v>14</v>
      </c>
      <c r="AD27" s="186" t="s">
        <v>15</v>
      </c>
      <c r="AE27" s="187">
        <v>15</v>
      </c>
    </row>
    <row r="28" spans="1:32">
      <c r="A28" s="179"/>
      <c r="C28" s="179"/>
      <c r="E28" s="238" t="s">
        <v>95</v>
      </c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168"/>
      <c r="Y28" s="168"/>
      <c r="Z28" s="168"/>
      <c r="AA28" s="169"/>
      <c r="AC28" s="277"/>
      <c r="AD28" s="278"/>
      <c r="AE28" s="279"/>
    </row>
    <row r="29" spans="1:32" s="215" customFormat="1">
      <c r="A29" s="120">
        <v>8</v>
      </c>
      <c r="B29" s="167"/>
      <c r="C29" s="176" t="s">
        <v>96</v>
      </c>
      <c r="E29" s="243" t="str">
        <f>E14</f>
        <v>VRB Brakel</v>
      </c>
      <c r="F29" s="232"/>
      <c r="G29" s="232"/>
      <c r="H29" s="232"/>
      <c r="I29" s="232"/>
      <c r="J29" s="233"/>
      <c r="K29" s="126" t="s">
        <v>15</v>
      </c>
      <c r="L29" s="243" t="str">
        <f>Q14</f>
        <v>BVS Weiden II</v>
      </c>
      <c r="M29" s="232"/>
      <c r="N29" s="232"/>
      <c r="O29" s="232"/>
      <c r="P29" s="232"/>
      <c r="Q29" s="233"/>
      <c r="R29" s="250" t="str">
        <f>E15</f>
        <v>BVS Weiden I</v>
      </c>
      <c r="S29" s="251"/>
      <c r="T29" s="251"/>
      <c r="U29" s="251"/>
      <c r="V29" s="251"/>
      <c r="W29" s="251"/>
      <c r="X29" s="243" t="str">
        <f>W15</f>
        <v>Jens Woydack</v>
      </c>
      <c r="Y29" s="232"/>
      <c r="Z29" s="232"/>
      <c r="AA29" s="233"/>
      <c r="AB29" s="37"/>
      <c r="AC29" s="216">
        <v>24</v>
      </c>
      <c r="AD29" s="186" t="s">
        <v>15</v>
      </c>
      <c r="AE29" s="187">
        <v>8</v>
      </c>
      <c r="AF29" s="35"/>
    </row>
    <row r="30" spans="1:32" s="215" customFormat="1">
      <c r="A30" s="120">
        <v>9</v>
      </c>
      <c r="B30" s="167"/>
      <c r="C30" s="176" t="s">
        <v>81</v>
      </c>
      <c r="E30" s="243" t="str">
        <f>K14</f>
        <v>BSG Offenburg</v>
      </c>
      <c r="F30" s="232"/>
      <c r="G30" s="232"/>
      <c r="H30" s="232"/>
      <c r="I30" s="232"/>
      <c r="J30" s="233"/>
      <c r="K30" s="126" t="s">
        <v>15</v>
      </c>
      <c r="L30" s="243" t="str">
        <f>K15</f>
        <v>SpG Reutlingen/Hemsbach</v>
      </c>
      <c r="M30" s="232"/>
      <c r="N30" s="232"/>
      <c r="O30" s="232"/>
      <c r="P30" s="232"/>
      <c r="Q30" s="233"/>
      <c r="R30" s="250" t="str">
        <f>Q14</f>
        <v>BVS Weiden II</v>
      </c>
      <c r="S30" s="251"/>
      <c r="T30" s="251"/>
      <c r="U30" s="251"/>
      <c r="V30" s="251"/>
      <c r="W30" s="251"/>
      <c r="X30" s="243" t="str">
        <f>W14</f>
        <v>Manfred Dix</v>
      </c>
      <c r="Y30" s="232"/>
      <c r="Z30" s="232"/>
      <c r="AA30" s="233"/>
      <c r="AB30" s="37"/>
      <c r="AC30" s="216">
        <v>12</v>
      </c>
      <c r="AD30" s="186" t="s">
        <v>15</v>
      </c>
      <c r="AE30" s="187">
        <v>19</v>
      </c>
      <c r="AF30" s="35"/>
    </row>
    <row r="31" spans="1:32">
      <c r="A31" s="120">
        <v>10</v>
      </c>
      <c r="B31" s="167"/>
      <c r="C31" s="176" t="s">
        <v>82</v>
      </c>
      <c r="E31" s="243" t="str">
        <f>E14</f>
        <v>VRB Brakel</v>
      </c>
      <c r="F31" s="232"/>
      <c r="G31" s="232"/>
      <c r="H31" s="232"/>
      <c r="I31" s="232"/>
      <c r="J31" s="233"/>
      <c r="K31" s="126" t="s">
        <v>15</v>
      </c>
      <c r="L31" s="243" t="str">
        <f>E15</f>
        <v>BVS Weiden I</v>
      </c>
      <c r="M31" s="232"/>
      <c r="N31" s="232"/>
      <c r="O31" s="232"/>
      <c r="P31" s="232"/>
      <c r="Q31" s="233"/>
      <c r="R31" s="250" t="str">
        <f>K14</f>
        <v>BSG Offenburg</v>
      </c>
      <c r="S31" s="251"/>
      <c r="T31" s="251"/>
      <c r="U31" s="251"/>
      <c r="V31" s="251"/>
      <c r="W31" s="251"/>
      <c r="X31" s="243" t="str">
        <f>W15</f>
        <v>Jens Woydack</v>
      </c>
      <c r="Y31" s="232"/>
      <c r="Z31" s="232"/>
      <c r="AA31" s="233"/>
      <c r="AC31" s="185">
        <v>10</v>
      </c>
      <c r="AD31" s="186" t="s">
        <v>15</v>
      </c>
      <c r="AE31" s="187">
        <v>18</v>
      </c>
    </row>
    <row r="32" spans="1:32">
      <c r="A32" s="121"/>
      <c r="B32" s="167"/>
      <c r="C32" s="167"/>
      <c r="D32" s="121"/>
      <c r="E32" s="232" t="s">
        <v>65</v>
      </c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3"/>
      <c r="X32" s="171"/>
      <c r="Y32" s="168"/>
      <c r="Z32" s="168"/>
      <c r="AA32" s="169"/>
      <c r="AC32" s="277"/>
      <c r="AD32" s="278"/>
      <c r="AE32" s="279"/>
    </row>
    <row r="33" spans="1:32">
      <c r="A33" s="120">
        <v>11</v>
      </c>
      <c r="C33" s="176" t="s">
        <v>83</v>
      </c>
      <c r="E33" s="243" t="str">
        <f>Q14</f>
        <v>BVS Weiden II</v>
      </c>
      <c r="F33" s="232"/>
      <c r="G33" s="232"/>
      <c r="H33" s="232"/>
      <c r="I33" s="232"/>
      <c r="J33" s="233"/>
      <c r="K33" s="126" t="s">
        <v>15</v>
      </c>
      <c r="L33" s="243" t="str">
        <f>E15</f>
        <v>BVS Weiden I</v>
      </c>
      <c r="M33" s="232"/>
      <c r="N33" s="232"/>
      <c r="O33" s="232"/>
      <c r="P33" s="232"/>
      <c r="Q33" s="233"/>
      <c r="R33" s="250" t="str">
        <f>K14</f>
        <v>BSG Offenburg</v>
      </c>
      <c r="S33" s="251"/>
      <c r="T33" s="251"/>
      <c r="U33" s="251"/>
      <c r="V33" s="251"/>
      <c r="W33" s="251"/>
      <c r="X33" s="243" t="str">
        <f>W14</f>
        <v>Manfred Dix</v>
      </c>
      <c r="Y33" s="232"/>
      <c r="Z33" s="232"/>
      <c r="AA33" s="233"/>
      <c r="AC33" s="185">
        <v>11</v>
      </c>
      <c r="AD33" s="186" t="s">
        <v>15</v>
      </c>
      <c r="AE33" s="187">
        <v>19</v>
      </c>
    </row>
    <row r="34" spans="1:32">
      <c r="A34" s="120">
        <v>12</v>
      </c>
      <c r="C34" s="176" t="s">
        <v>84</v>
      </c>
      <c r="E34" s="243" t="str">
        <f>K15</f>
        <v>SpG Reutlingen/Hemsbach</v>
      </c>
      <c r="F34" s="232"/>
      <c r="G34" s="232"/>
      <c r="H34" s="232"/>
      <c r="I34" s="232"/>
      <c r="J34" s="233"/>
      <c r="K34" s="126" t="s">
        <v>15</v>
      </c>
      <c r="L34" s="243" t="str">
        <f>E14</f>
        <v>VRB Brakel</v>
      </c>
      <c r="M34" s="232"/>
      <c r="N34" s="232"/>
      <c r="O34" s="232"/>
      <c r="P34" s="232"/>
      <c r="Q34" s="233"/>
      <c r="R34" s="250" t="str">
        <f>E15</f>
        <v>BVS Weiden I</v>
      </c>
      <c r="S34" s="251"/>
      <c r="T34" s="251"/>
      <c r="U34" s="251"/>
      <c r="V34" s="251"/>
      <c r="W34" s="251"/>
      <c r="X34" s="243" t="str">
        <f>W15</f>
        <v>Jens Woydack</v>
      </c>
      <c r="Y34" s="232"/>
      <c r="Z34" s="232"/>
      <c r="AA34" s="233"/>
      <c r="AC34" s="185">
        <v>27</v>
      </c>
      <c r="AD34" s="186" t="s">
        <v>15</v>
      </c>
      <c r="AE34" s="187">
        <v>14</v>
      </c>
    </row>
    <row r="35" spans="1:32">
      <c r="A35" s="120">
        <v>13</v>
      </c>
      <c r="C35" s="176" t="s">
        <v>85</v>
      </c>
      <c r="E35" s="243" t="str">
        <f>Q14</f>
        <v>BVS Weiden II</v>
      </c>
      <c r="F35" s="232"/>
      <c r="G35" s="232"/>
      <c r="H35" s="232"/>
      <c r="I35" s="232"/>
      <c r="J35" s="233"/>
      <c r="K35" s="126" t="s">
        <v>15</v>
      </c>
      <c r="L35" s="243" t="str">
        <f>K14</f>
        <v>BSG Offenburg</v>
      </c>
      <c r="M35" s="232"/>
      <c r="N35" s="232"/>
      <c r="O35" s="232"/>
      <c r="P35" s="232"/>
      <c r="Q35" s="233"/>
      <c r="R35" s="250" t="str">
        <f>E14</f>
        <v>VRB Brakel</v>
      </c>
      <c r="S35" s="251"/>
      <c r="T35" s="251"/>
      <c r="U35" s="251"/>
      <c r="V35" s="251"/>
      <c r="W35" s="251"/>
      <c r="X35" s="243" t="str">
        <f>W14</f>
        <v>Manfred Dix</v>
      </c>
      <c r="Y35" s="232"/>
      <c r="Z35" s="232"/>
      <c r="AA35" s="233"/>
      <c r="AC35" s="185">
        <v>11</v>
      </c>
      <c r="AD35" s="186" t="s">
        <v>15</v>
      </c>
      <c r="AE35" s="187">
        <v>28</v>
      </c>
    </row>
    <row r="36" spans="1:32">
      <c r="A36" s="179"/>
      <c r="C36" s="180"/>
      <c r="D36" s="121"/>
      <c r="E36" s="232" t="s">
        <v>87</v>
      </c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3"/>
      <c r="AC36" s="277"/>
      <c r="AD36" s="278"/>
      <c r="AE36" s="279"/>
    </row>
    <row r="37" spans="1:32">
      <c r="A37" s="177">
        <v>14</v>
      </c>
      <c r="C37" s="178" t="s">
        <v>86</v>
      </c>
      <c r="E37" s="243" t="str">
        <f>K15</f>
        <v>SpG Reutlingen/Hemsbach</v>
      </c>
      <c r="F37" s="232"/>
      <c r="G37" s="232"/>
      <c r="H37" s="232"/>
      <c r="I37" s="232"/>
      <c r="J37" s="233"/>
      <c r="K37" s="126" t="s">
        <v>15</v>
      </c>
      <c r="L37" s="243" t="str">
        <f>E15</f>
        <v>BVS Weiden I</v>
      </c>
      <c r="M37" s="232"/>
      <c r="N37" s="232"/>
      <c r="O37" s="232"/>
      <c r="P37" s="232"/>
      <c r="Q37" s="233"/>
      <c r="R37" s="250" t="str">
        <f>Q14</f>
        <v>BVS Weiden II</v>
      </c>
      <c r="S37" s="251"/>
      <c r="T37" s="251"/>
      <c r="U37" s="251"/>
      <c r="V37" s="251"/>
      <c r="W37" s="251"/>
      <c r="X37" s="243" t="str">
        <f>W15</f>
        <v>Jens Woydack</v>
      </c>
      <c r="Y37" s="232"/>
      <c r="Z37" s="232"/>
      <c r="AA37" s="233"/>
      <c r="AC37" s="185">
        <v>14</v>
      </c>
      <c r="AD37" s="186" t="s">
        <v>15</v>
      </c>
      <c r="AE37" s="187">
        <v>13</v>
      </c>
    </row>
    <row r="38" spans="1:32" s="215" customFormat="1">
      <c r="A38" s="120">
        <v>15</v>
      </c>
      <c r="B38" s="36"/>
      <c r="C38" s="176" t="s">
        <v>88</v>
      </c>
      <c r="E38" s="243" t="str">
        <f>K14</f>
        <v>BSG Offenburg</v>
      </c>
      <c r="F38" s="232"/>
      <c r="G38" s="232"/>
      <c r="H38" s="232"/>
      <c r="I38" s="232"/>
      <c r="J38" s="233"/>
      <c r="K38" s="126" t="s">
        <v>15</v>
      </c>
      <c r="L38" s="243" t="str">
        <f>E14</f>
        <v>VRB Brakel</v>
      </c>
      <c r="M38" s="232"/>
      <c r="N38" s="232"/>
      <c r="O38" s="232"/>
      <c r="P38" s="232"/>
      <c r="Q38" s="233"/>
      <c r="R38" s="250" t="str">
        <f>E15</f>
        <v>BVS Weiden I</v>
      </c>
      <c r="S38" s="251"/>
      <c r="T38" s="251"/>
      <c r="U38" s="251"/>
      <c r="V38" s="251"/>
      <c r="W38" s="251"/>
      <c r="X38" s="243" t="str">
        <f>W14</f>
        <v>Manfred Dix</v>
      </c>
      <c r="Y38" s="232"/>
      <c r="Z38" s="232"/>
      <c r="AA38" s="233"/>
      <c r="AB38" s="37"/>
      <c r="AC38" s="216">
        <v>23</v>
      </c>
      <c r="AD38" s="186" t="s">
        <v>15</v>
      </c>
      <c r="AE38" s="187">
        <v>13</v>
      </c>
      <c r="AF38" s="35"/>
    </row>
    <row r="39" spans="1:32">
      <c r="A39" s="120">
        <v>16</v>
      </c>
      <c r="C39" s="176" t="s">
        <v>89</v>
      </c>
      <c r="E39" s="243" t="str">
        <f>Q14</f>
        <v>BVS Weiden II</v>
      </c>
      <c r="F39" s="232"/>
      <c r="G39" s="232"/>
      <c r="H39" s="232"/>
      <c r="I39" s="232"/>
      <c r="J39" s="233"/>
      <c r="K39" s="126" t="s">
        <v>15</v>
      </c>
      <c r="L39" s="243" t="str">
        <f>K15</f>
        <v>SpG Reutlingen/Hemsbach</v>
      </c>
      <c r="M39" s="232"/>
      <c r="N39" s="232"/>
      <c r="O39" s="232"/>
      <c r="P39" s="232"/>
      <c r="Q39" s="233"/>
      <c r="R39" s="250" t="str">
        <f>E14</f>
        <v>VRB Brakel</v>
      </c>
      <c r="S39" s="251"/>
      <c r="T39" s="251"/>
      <c r="U39" s="251"/>
      <c r="V39" s="251"/>
      <c r="W39" s="251"/>
      <c r="X39" s="243" t="str">
        <f>W15</f>
        <v>Jens Woydack</v>
      </c>
      <c r="Y39" s="232"/>
      <c r="Z39" s="232"/>
      <c r="AA39" s="233"/>
      <c r="AC39" s="185">
        <v>12</v>
      </c>
      <c r="AD39" s="186" t="s">
        <v>15</v>
      </c>
      <c r="AE39" s="187">
        <v>26</v>
      </c>
    </row>
    <row r="40" spans="1:32">
      <c r="A40" s="120">
        <v>17</v>
      </c>
      <c r="C40" s="176" t="s">
        <v>90</v>
      </c>
      <c r="E40" s="243" t="str">
        <f>K14</f>
        <v>BSG Offenburg</v>
      </c>
      <c r="F40" s="232"/>
      <c r="G40" s="232"/>
      <c r="H40" s="232"/>
      <c r="I40" s="232"/>
      <c r="J40" s="233"/>
      <c r="K40" s="126" t="s">
        <v>15</v>
      </c>
      <c r="L40" s="243" t="str">
        <f>E15</f>
        <v>BVS Weiden I</v>
      </c>
      <c r="M40" s="232"/>
      <c r="N40" s="232"/>
      <c r="O40" s="232"/>
      <c r="P40" s="232"/>
      <c r="Q40" s="233"/>
      <c r="R40" s="250" t="str">
        <f>K15</f>
        <v>SpG Reutlingen/Hemsbach</v>
      </c>
      <c r="S40" s="251"/>
      <c r="T40" s="251"/>
      <c r="U40" s="251"/>
      <c r="V40" s="251"/>
      <c r="W40" s="251"/>
      <c r="X40" s="243" t="str">
        <f>W14</f>
        <v>Manfred Dix</v>
      </c>
      <c r="Y40" s="232"/>
      <c r="Z40" s="232"/>
      <c r="AA40" s="233"/>
      <c r="AC40" s="185">
        <v>18</v>
      </c>
      <c r="AD40" s="186" t="s">
        <v>15</v>
      </c>
      <c r="AE40" s="187">
        <v>11</v>
      </c>
    </row>
    <row r="41" spans="1:32">
      <c r="A41" s="120">
        <v>18</v>
      </c>
      <c r="C41" s="176" t="s">
        <v>91</v>
      </c>
      <c r="E41" s="243" t="str">
        <f>Q14</f>
        <v>BVS Weiden II</v>
      </c>
      <c r="F41" s="232"/>
      <c r="G41" s="232"/>
      <c r="H41" s="232"/>
      <c r="I41" s="232"/>
      <c r="J41" s="233"/>
      <c r="K41" s="126" t="s">
        <v>15</v>
      </c>
      <c r="L41" s="243" t="str">
        <f>E14</f>
        <v>VRB Brakel</v>
      </c>
      <c r="M41" s="232"/>
      <c r="N41" s="232"/>
      <c r="O41" s="232"/>
      <c r="P41" s="232"/>
      <c r="Q41" s="233"/>
      <c r="R41" s="250" t="str">
        <f>K14</f>
        <v>BSG Offenburg</v>
      </c>
      <c r="S41" s="251"/>
      <c r="T41" s="251"/>
      <c r="U41" s="251"/>
      <c r="V41" s="251"/>
      <c r="W41" s="251"/>
      <c r="X41" s="243" t="str">
        <f>W15</f>
        <v>Jens Woydack</v>
      </c>
      <c r="Y41" s="232"/>
      <c r="Z41" s="232"/>
      <c r="AA41" s="233"/>
      <c r="AC41" s="185">
        <v>13</v>
      </c>
      <c r="AD41" s="186" t="s">
        <v>15</v>
      </c>
      <c r="AE41" s="187">
        <v>20</v>
      </c>
    </row>
    <row r="42" spans="1:32">
      <c r="A42" s="120">
        <v>19</v>
      </c>
      <c r="C42" s="176" t="s">
        <v>92</v>
      </c>
      <c r="E42" s="243" t="str">
        <f>K15</f>
        <v>SpG Reutlingen/Hemsbach</v>
      </c>
      <c r="F42" s="232"/>
      <c r="G42" s="232"/>
      <c r="H42" s="232"/>
      <c r="I42" s="232"/>
      <c r="J42" s="233"/>
      <c r="K42" s="126" t="s">
        <v>15</v>
      </c>
      <c r="L42" s="243" t="str">
        <f>K14</f>
        <v>BSG Offenburg</v>
      </c>
      <c r="M42" s="232"/>
      <c r="N42" s="232"/>
      <c r="O42" s="232"/>
      <c r="P42" s="232"/>
      <c r="Q42" s="233"/>
      <c r="R42" s="250" t="str">
        <f>Q14</f>
        <v>BVS Weiden II</v>
      </c>
      <c r="S42" s="251"/>
      <c r="T42" s="251"/>
      <c r="U42" s="251"/>
      <c r="V42" s="251"/>
      <c r="W42" s="251"/>
      <c r="X42" s="243" t="str">
        <f>W14</f>
        <v>Manfred Dix</v>
      </c>
      <c r="Y42" s="232"/>
      <c r="Z42" s="232"/>
      <c r="AA42" s="233"/>
      <c r="AC42" s="185">
        <v>15</v>
      </c>
      <c r="AD42" s="186" t="s">
        <v>15</v>
      </c>
      <c r="AE42" s="187">
        <v>17</v>
      </c>
    </row>
    <row r="43" spans="1:32">
      <c r="A43" s="120">
        <v>20</v>
      </c>
      <c r="C43" s="176" t="s">
        <v>93</v>
      </c>
      <c r="E43" s="243" t="str">
        <f>E15</f>
        <v>BVS Weiden I</v>
      </c>
      <c r="F43" s="232"/>
      <c r="G43" s="232"/>
      <c r="H43" s="232"/>
      <c r="I43" s="232"/>
      <c r="J43" s="233"/>
      <c r="K43" s="126" t="s">
        <v>15</v>
      </c>
      <c r="L43" s="243" t="str">
        <f>E14</f>
        <v>VRB Brakel</v>
      </c>
      <c r="M43" s="232"/>
      <c r="N43" s="232"/>
      <c r="O43" s="232"/>
      <c r="P43" s="232"/>
      <c r="Q43" s="233"/>
      <c r="R43" s="250" t="str">
        <f>K15</f>
        <v>SpG Reutlingen/Hemsbach</v>
      </c>
      <c r="S43" s="251"/>
      <c r="T43" s="251"/>
      <c r="U43" s="251"/>
      <c r="V43" s="251"/>
      <c r="W43" s="251"/>
      <c r="X43" s="243" t="str">
        <f>W15</f>
        <v>Jens Woydack</v>
      </c>
      <c r="Y43" s="232"/>
      <c r="Z43" s="232"/>
      <c r="AA43" s="233"/>
      <c r="AC43" s="185">
        <v>21</v>
      </c>
      <c r="AD43" s="186" t="s">
        <v>15</v>
      </c>
      <c r="AE43" s="187">
        <v>15</v>
      </c>
    </row>
    <row r="44" spans="1:32" ht="5.0999999999999996" customHeight="1"/>
    <row r="46" spans="1:32">
      <c r="C46" s="119" t="s">
        <v>94</v>
      </c>
    </row>
    <row r="47" spans="1:32">
      <c r="B47" s="127"/>
      <c r="T47" s="276" t="s">
        <v>38</v>
      </c>
      <c r="U47" s="276"/>
      <c r="V47" s="276"/>
      <c r="W47" s="276"/>
      <c r="X47" s="276"/>
      <c r="AA47" s="129" t="s">
        <v>3</v>
      </c>
    </row>
    <row r="48" spans="1:32">
      <c r="B48" s="127"/>
      <c r="C48" s="122" t="s">
        <v>39</v>
      </c>
      <c r="D48" s="122"/>
      <c r="E48" s="122"/>
      <c r="F48" s="122"/>
      <c r="G48" s="128" t="s">
        <v>15</v>
      </c>
      <c r="H48" s="184"/>
      <c r="I48" s="183" t="str">
        <f>E14</f>
        <v>VRB Brakel</v>
      </c>
      <c r="J48" s="122"/>
      <c r="K48" s="122"/>
      <c r="L48" s="122"/>
      <c r="M48" s="122"/>
      <c r="N48" s="122"/>
      <c r="O48" s="122"/>
      <c r="P48" s="122"/>
      <c r="Q48" s="121"/>
      <c r="R48" s="121" t="s">
        <v>40</v>
      </c>
      <c r="S48" s="121"/>
      <c r="T48" s="188"/>
      <c r="U48" s="188"/>
      <c r="V48" s="189" t="s">
        <v>15</v>
      </c>
      <c r="W48" s="188"/>
      <c r="X48" s="188"/>
      <c r="Y48" s="190"/>
      <c r="Z48" s="190"/>
      <c r="AA48" s="189" t="s">
        <v>15</v>
      </c>
    </row>
    <row r="49" spans="1:28">
      <c r="B49" s="127"/>
      <c r="C49" s="122" t="s">
        <v>39</v>
      </c>
      <c r="D49" s="122"/>
      <c r="E49" s="122"/>
      <c r="F49" s="122"/>
      <c r="G49" s="128" t="s">
        <v>15</v>
      </c>
      <c r="H49" s="184"/>
      <c r="I49" s="183" t="str">
        <f>E15</f>
        <v>BVS Weiden I</v>
      </c>
      <c r="J49" s="122"/>
      <c r="K49" s="122"/>
      <c r="L49" s="122"/>
      <c r="M49" s="122"/>
      <c r="N49" s="122"/>
      <c r="O49" s="122"/>
      <c r="P49" s="122"/>
      <c r="Q49" s="121"/>
      <c r="R49" s="121" t="s">
        <v>40</v>
      </c>
      <c r="S49" s="121"/>
      <c r="T49" s="188"/>
      <c r="U49" s="188"/>
      <c r="V49" s="189" t="s">
        <v>15</v>
      </c>
      <c r="W49" s="188"/>
      <c r="X49" s="188"/>
      <c r="Y49" s="190"/>
      <c r="Z49" s="190"/>
      <c r="AA49" s="189" t="s">
        <v>15</v>
      </c>
    </row>
    <row r="50" spans="1:28">
      <c r="B50" s="127"/>
      <c r="C50" s="122" t="s">
        <v>39</v>
      </c>
      <c r="D50" s="122"/>
      <c r="E50" s="122"/>
      <c r="F50" s="122"/>
      <c r="G50" s="128" t="s">
        <v>15</v>
      </c>
      <c r="H50" s="184"/>
      <c r="I50" s="183" t="str">
        <f>K14</f>
        <v>BSG Offenburg</v>
      </c>
      <c r="J50" s="122"/>
      <c r="K50" s="122"/>
      <c r="L50" s="122"/>
      <c r="M50" s="122"/>
      <c r="N50" s="122"/>
      <c r="O50" s="122"/>
      <c r="P50" s="122"/>
      <c r="Q50" s="121"/>
      <c r="R50" s="121" t="s">
        <v>40</v>
      </c>
      <c r="S50" s="121"/>
      <c r="T50" s="188"/>
      <c r="U50" s="188"/>
      <c r="V50" s="189" t="s">
        <v>15</v>
      </c>
      <c r="W50" s="188"/>
      <c r="X50" s="188"/>
      <c r="Y50" s="190"/>
      <c r="Z50" s="190"/>
      <c r="AA50" s="189" t="s">
        <v>15</v>
      </c>
    </row>
    <row r="51" spans="1:28">
      <c r="B51" s="127"/>
      <c r="C51" s="122" t="s">
        <v>39</v>
      </c>
      <c r="D51" s="122"/>
      <c r="E51" s="122"/>
      <c r="F51" s="122"/>
      <c r="G51" s="128" t="s">
        <v>15</v>
      </c>
      <c r="H51" s="184"/>
      <c r="I51" s="183" t="str">
        <f>K15</f>
        <v>SpG Reutlingen/Hemsbach</v>
      </c>
      <c r="J51" s="122"/>
      <c r="K51" s="122"/>
      <c r="L51" s="122"/>
      <c r="M51" s="122"/>
      <c r="N51" s="122"/>
      <c r="O51" s="122"/>
      <c r="P51" s="122"/>
      <c r="Q51" s="121"/>
      <c r="R51" s="121" t="s">
        <v>40</v>
      </c>
      <c r="S51" s="121"/>
      <c r="T51" s="188"/>
      <c r="U51" s="188"/>
      <c r="V51" s="189" t="s">
        <v>15</v>
      </c>
      <c r="W51" s="188"/>
      <c r="X51" s="188"/>
      <c r="Y51" s="190"/>
      <c r="Z51" s="190"/>
      <c r="AA51" s="189" t="s">
        <v>15</v>
      </c>
    </row>
    <row r="52" spans="1:28">
      <c r="B52" s="127"/>
      <c r="C52" s="122" t="s">
        <v>39</v>
      </c>
      <c r="D52" s="122"/>
      <c r="E52" s="122"/>
      <c r="F52" s="122"/>
      <c r="G52" s="128" t="s">
        <v>15</v>
      </c>
      <c r="H52" s="184"/>
      <c r="I52" s="183" t="str">
        <f>Q14</f>
        <v>BVS Weiden II</v>
      </c>
      <c r="J52" s="122"/>
      <c r="K52" s="122"/>
      <c r="L52" s="122"/>
      <c r="M52" s="122"/>
      <c r="N52" s="122"/>
      <c r="O52" s="122"/>
      <c r="P52" s="122"/>
      <c r="Q52" s="121"/>
      <c r="R52" s="121" t="s">
        <v>40</v>
      </c>
      <c r="S52" s="121"/>
      <c r="T52" s="188"/>
      <c r="U52" s="188"/>
      <c r="V52" s="189" t="s">
        <v>15</v>
      </c>
      <c r="W52" s="188"/>
      <c r="X52" s="188"/>
      <c r="Y52" s="190"/>
      <c r="Z52" s="190"/>
      <c r="AA52" s="189" t="s">
        <v>15</v>
      </c>
    </row>
    <row r="53" spans="1:28">
      <c r="B53" s="127"/>
      <c r="C53" s="122" t="s">
        <v>39</v>
      </c>
      <c r="D53" s="122"/>
      <c r="E53" s="122"/>
      <c r="F53" s="122"/>
      <c r="G53" s="128" t="s">
        <v>15</v>
      </c>
      <c r="H53" s="184"/>
      <c r="I53" s="183" t="str">
        <f>Q14</f>
        <v>BVS Weiden II</v>
      </c>
      <c r="J53" s="122"/>
      <c r="K53" s="122"/>
      <c r="L53" s="122"/>
      <c r="M53" s="122"/>
      <c r="N53" s="122"/>
      <c r="O53" s="122"/>
      <c r="P53" s="122"/>
      <c r="Q53" s="121"/>
      <c r="R53" s="121" t="s">
        <v>40</v>
      </c>
      <c r="S53" s="121"/>
      <c r="T53" s="188"/>
      <c r="U53" s="188"/>
      <c r="V53" s="189" t="s">
        <v>15</v>
      </c>
      <c r="W53" s="188"/>
      <c r="X53" s="188"/>
      <c r="Y53" s="190"/>
      <c r="Z53" s="190"/>
      <c r="AA53" s="189" t="s">
        <v>15</v>
      </c>
    </row>
    <row r="54" spans="1:28">
      <c r="B54" s="127"/>
      <c r="C54" s="122" t="s">
        <v>39</v>
      </c>
      <c r="D54" s="122"/>
      <c r="E54" s="122"/>
      <c r="F54" s="122"/>
      <c r="G54" s="128" t="s">
        <v>15</v>
      </c>
      <c r="H54" s="184"/>
      <c r="I54" s="183" t="str">
        <f>K15</f>
        <v>SpG Reutlingen/Hemsbach</v>
      </c>
      <c r="J54" s="122"/>
      <c r="K54" s="122"/>
      <c r="L54" s="122"/>
      <c r="M54" s="122"/>
      <c r="N54" s="122"/>
      <c r="O54" s="122"/>
      <c r="P54" s="122"/>
      <c r="Q54" s="121"/>
      <c r="R54" s="121" t="s">
        <v>40</v>
      </c>
      <c r="S54" s="121"/>
      <c r="T54" s="188"/>
      <c r="U54" s="188"/>
      <c r="V54" s="189" t="s">
        <v>15</v>
      </c>
      <c r="W54" s="188"/>
      <c r="X54" s="188"/>
      <c r="Y54" s="190"/>
      <c r="Z54" s="190"/>
      <c r="AA54" s="189" t="s">
        <v>15</v>
      </c>
    </row>
    <row r="55" spans="1:28">
      <c r="B55" s="127"/>
      <c r="C55" s="122" t="s">
        <v>39</v>
      </c>
      <c r="D55" s="122"/>
      <c r="E55" s="122"/>
      <c r="F55" s="122"/>
      <c r="G55" s="128" t="s">
        <v>15</v>
      </c>
      <c r="H55" s="184"/>
      <c r="I55" s="183" t="str">
        <f>K14</f>
        <v>BSG Offenburg</v>
      </c>
      <c r="J55" s="122"/>
      <c r="K55" s="122"/>
      <c r="L55" s="122"/>
      <c r="M55" s="122"/>
      <c r="N55" s="122"/>
      <c r="O55" s="122"/>
      <c r="P55" s="122"/>
      <c r="Q55" s="121"/>
      <c r="R55" s="121" t="s">
        <v>40</v>
      </c>
      <c r="S55" s="121"/>
      <c r="T55" s="188"/>
      <c r="U55" s="188"/>
      <c r="V55" s="189" t="s">
        <v>15</v>
      </c>
      <c r="W55" s="188"/>
      <c r="X55" s="188"/>
      <c r="Y55" s="190"/>
      <c r="Z55" s="190"/>
      <c r="AA55" s="189" t="s">
        <v>15</v>
      </c>
    </row>
    <row r="56" spans="1:28">
      <c r="B56" s="127"/>
      <c r="C56" s="122" t="s">
        <v>39</v>
      </c>
      <c r="D56" s="122"/>
      <c r="E56" s="122"/>
      <c r="F56" s="122"/>
      <c r="G56" s="128" t="s">
        <v>15</v>
      </c>
      <c r="H56" s="184"/>
      <c r="I56" s="183" t="str">
        <f>E15</f>
        <v>BVS Weiden I</v>
      </c>
      <c r="J56" s="122"/>
      <c r="K56" s="122"/>
      <c r="L56" s="122"/>
      <c r="M56" s="122"/>
      <c r="N56" s="122"/>
      <c r="O56" s="122"/>
      <c r="P56" s="122"/>
      <c r="Q56" s="121"/>
      <c r="R56" s="121" t="s">
        <v>40</v>
      </c>
      <c r="S56" s="121"/>
      <c r="T56" s="188"/>
      <c r="U56" s="188"/>
      <c r="V56" s="189" t="s">
        <v>15</v>
      </c>
      <c r="W56" s="188"/>
      <c r="X56" s="188"/>
      <c r="Y56" s="190"/>
      <c r="Z56" s="190"/>
      <c r="AA56" s="189" t="s">
        <v>15</v>
      </c>
    </row>
    <row r="57" spans="1:28">
      <c r="B57" s="127"/>
      <c r="C57" s="122" t="s">
        <v>39</v>
      </c>
      <c r="D57" s="122"/>
      <c r="E57" s="122"/>
      <c r="F57" s="122"/>
      <c r="G57" s="128" t="s">
        <v>15</v>
      </c>
      <c r="H57" s="184"/>
      <c r="I57" s="183" t="str">
        <f>E14</f>
        <v>VRB Brakel</v>
      </c>
      <c r="J57" s="122"/>
      <c r="K57" s="122"/>
      <c r="L57" s="122"/>
      <c r="M57" s="122"/>
      <c r="N57" s="122"/>
      <c r="O57" s="122"/>
      <c r="P57" s="122"/>
      <c r="Q57" s="121"/>
      <c r="R57" s="121" t="s">
        <v>40</v>
      </c>
      <c r="S57" s="121"/>
      <c r="T57" s="188"/>
      <c r="U57" s="188"/>
      <c r="V57" s="189" t="s">
        <v>15</v>
      </c>
      <c r="W57" s="188"/>
      <c r="X57" s="188"/>
      <c r="Y57" s="190"/>
      <c r="Z57" s="190"/>
      <c r="AA57" s="189" t="s">
        <v>15</v>
      </c>
    </row>
    <row r="58" spans="1:28">
      <c r="T58" s="191"/>
      <c r="U58" s="191"/>
      <c r="V58" s="191"/>
      <c r="W58" s="191"/>
      <c r="X58" s="191"/>
      <c r="Y58" s="191"/>
      <c r="Z58" s="191"/>
      <c r="AA58" s="189" t="s">
        <v>15</v>
      </c>
    </row>
    <row r="59" spans="1:28" ht="13.5" thickBot="1">
      <c r="I59" s="128"/>
      <c r="J59" s="128"/>
      <c r="K59" s="128" t="s">
        <v>41</v>
      </c>
      <c r="L59" s="128"/>
      <c r="M59" s="128"/>
      <c r="N59" s="128"/>
      <c r="O59" s="128"/>
      <c r="P59" s="128"/>
      <c r="Q59" s="34"/>
      <c r="R59" s="34" t="s">
        <v>40</v>
      </c>
      <c r="S59" s="34"/>
      <c r="T59" s="192"/>
      <c r="U59" s="192"/>
      <c r="V59" s="192"/>
      <c r="W59" s="192"/>
      <c r="X59" s="192"/>
      <c r="Y59" s="193"/>
      <c r="Z59" s="194"/>
      <c r="AA59" s="195" t="s">
        <v>15</v>
      </c>
    </row>
    <row r="60" spans="1:28" ht="13.5" thickTop="1">
      <c r="B60" s="165"/>
    </row>
    <row r="61" spans="1:28" ht="12.75" customHeight="1">
      <c r="A61" s="131"/>
      <c r="B61" s="142"/>
      <c r="C61" s="165"/>
      <c r="D61" s="165"/>
      <c r="E61" s="165"/>
      <c r="F61" s="165"/>
      <c r="G61" s="165"/>
      <c r="H61" s="165"/>
      <c r="I61" s="165"/>
      <c r="J61" s="131"/>
      <c r="K61" s="130"/>
      <c r="L61" s="130"/>
      <c r="M61" s="130"/>
      <c r="N61" s="130"/>
      <c r="O61" s="130"/>
      <c r="P61" s="34"/>
      <c r="Q61" s="34"/>
      <c r="R61" s="34"/>
      <c r="S61" s="131"/>
      <c r="T61" s="131"/>
      <c r="U61" s="131"/>
      <c r="V61" s="131"/>
      <c r="W61" s="131"/>
      <c r="X61" s="131"/>
      <c r="Y61" s="131"/>
      <c r="Z61" s="131"/>
      <c r="AA61" s="131"/>
      <c r="AB61" s="118"/>
    </row>
  </sheetData>
  <mergeCells count="107">
    <mergeCell ref="T47:X47"/>
    <mergeCell ref="E32:W32"/>
    <mergeCell ref="AC28:AE28"/>
    <mergeCell ref="AC32:AE32"/>
    <mergeCell ref="AC36:AE36"/>
    <mergeCell ref="E42:J42"/>
    <mergeCell ref="L42:Q42"/>
    <mergeCell ref="R42:W42"/>
    <mergeCell ref="X42:AA42"/>
    <mergeCell ref="E43:J43"/>
    <mergeCell ref="L43:Q43"/>
    <mergeCell ref="R43:W43"/>
    <mergeCell ref="X43:AA43"/>
    <mergeCell ref="E37:J37"/>
    <mergeCell ref="L37:Q37"/>
    <mergeCell ref="R38:W38"/>
    <mergeCell ref="X38:AA38"/>
    <mergeCell ref="R37:W37"/>
    <mergeCell ref="E41:J41"/>
    <mergeCell ref="L41:Q41"/>
    <mergeCell ref="X35:AA35"/>
    <mergeCell ref="E40:J40"/>
    <mergeCell ref="R41:W41"/>
    <mergeCell ref="X41:AA41"/>
    <mergeCell ref="L40:Q40"/>
    <mergeCell ref="R40:W40"/>
    <mergeCell ref="X40:AA40"/>
    <mergeCell ref="E39:J39"/>
    <mergeCell ref="L39:Q39"/>
    <mergeCell ref="X27:AA27"/>
    <mergeCell ref="E38:J38"/>
    <mergeCell ref="L38:Q38"/>
    <mergeCell ref="X39:AA39"/>
    <mergeCell ref="E34:J34"/>
    <mergeCell ref="L34:Q34"/>
    <mergeCell ref="X37:AA37"/>
    <mergeCell ref="E35:J35"/>
    <mergeCell ref="L35:Q35"/>
    <mergeCell ref="R35:W35"/>
    <mergeCell ref="X31:AA31"/>
    <mergeCell ref="R31:W31"/>
    <mergeCell ref="R34:W34"/>
    <mergeCell ref="X34:AA34"/>
    <mergeCell ref="R29:W29"/>
    <mergeCell ref="X18:AA19"/>
    <mergeCell ref="R39:W39"/>
    <mergeCell ref="E33:J33"/>
    <mergeCell ref="L33:Q33"/>
    <mergeCell ref="R33:W33"/>
    <mergeCell ref="X33:AA33"/>
    <mergeCell ref="E30:J30"/>
    <mergeCell ref="L30:Q30"/>
    <mergeCell ref="X30:AA30"/>
    <mergeCell ref="L23:Q23"/>
    <mergeCell ref="L24:Q24"/>
    <mergeCell ref="E23:J23"/>
    <mergeCell ref="E31:J31"/>
    <mergeCell ref="L31:Q31"/>
    <mergeCell ref="R30:W30"/>
    <mergeCell ref="W15:AD15"/>
    <mergeCell ref="W16:AD16"/>
    <mergeCell ref="R21:W21"/>
    <mergeCell ref="E29:J29"/>
    <mergeCell ref="L26:Q26"/>
    <mergeCell ref="L27:Q27"/>
    <mergeCell ref="L29:Q29"/>
    <mergeCell ref="AC18:AE19"/>
    <mergeCell ref="X21:AA21"/>
    <mergeCell ref="L21:Q21"/>
    <mergeCell ref="R18:W19"/>
    <mergeCell ref="X29:AA29"/>
    <mergeCell ref="E24:J24"/>
    <mergeCell ref="E25:J25"/>
    <mergeCell ref="R24:W24"/>
    <mergeCell ref="R27:W27"/>
    <mergeCell ref="E26:J26"/>
    <mergeCell ref="E27:J27"/>
    <mergeCell ref="L22:Q22"/>
    <mergeCell ref="R22:W22"/>
    <mergeCell ref="X22:AA22"/>
    <mergeCell ref="X23:AA23"/>
    <mergeCell ref="X24:AA24"/>
    <mergeCell ref="R25:W25"/>
    <mergeCell ref="C18:C19"/>
    <mergeCell ref="K14:O14"/>
    <mergeCell ref="K15:O15"/>
    <mergeCell ref="E14:I14"/>
    <mergeCell ref="E15:I15"/>
    <mergeCell ref="Q14:V14"/>
    <mergeCell ref="Q15:V15"/>
    <mergeCell ref="E36:AA36"/>
    <mergeCell ref="A2:W3"/>
    <mergeCell ref="A4:W4"/>
    <mergeCell ref="A18:A19"/>
    <mergeCell ref="E28:W28"/>
    <mergeCell ref="W14:AD14"/>
    <mergeCell ref="A6:U6"/>
    <mergeCell ref="E21:J21"/>
    <mergeCell ref="E22:J22"/>
    <mergeCell ref="D13:V13"/>
    <mergeCell ref="W13:AD13"/>
    <mergeCell ref="R26:W26"/>
    <mergeCell ref="X25:AA25"/>
    <mergeCell ref="X26:AA26"/>
    <mergeCell ref="E18:Q19"/>
    <mergeCell ref="R23:W23"/>
    <mergeCell ref="L25:Q25"/>
  </mergeCells>
  <phoneticPr fontId="0" type="noConversion"/>
  <printOptions horizontalCentered="1"/>
  <pageMargins left="0.55118110236220474" right="0.19685039370078741" top="0.27559055118110237" bottom="0.62992125984251968" header="0.23622047244094491" footer="0.31496062992125984"/>
  <pageSetup paperSize="9" orientation="portrait" r:id="rId1"/>
  <headerFooter alignWithMargins="0">
    <oddFooter>&amp;L&amp;"Arial Narrow,Standard"&amp;8Erstellt am: &amp;D
von Nina Woydack&amp;R&amp;6&amp;F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E17"/>
  <sheetViews>
    <sheetView view="pageLayout" zoomScaleNormal="100" workbookViewId="0">
      <selection activeCell="B17" sqref="B17"/>
    </sheetView>
  </sheetViews>
  <sheetFormatPr baseColWidth="10" defaultRowHeight="12.75"/>
  <cols>
    <col min="1" max="1" width="0.85546875" customWidth="1"/>
    <col min="2" max="2" width="16.28515625" customWidth="1"/>
    <col min="3" max="22" width="3.28515625" customWidth="1"/>
    <col min="23" max="23" width="4" customWidth="1"/>
    <col min="24" max="24" width="4.140625" customWidth="1"/>
    <col min="25" max="25" width="6" customWidth="1"/>
    <col min="26" max="26" width="7.42578125" customWidth="1"/>
    <col min="27" max="27" width="0.85546875" customWidth="1"/>
    <col min="28" max="28" width="4.42578125" customWidth="1"/>
    <col min="29" max="29" width="3.28515625" customWidth="1"/>
    <col min="30" max="30" width="4.5703125" customWidth="1"/>
    <col min="31" max="31" width="3.28515625" customWidth="1"/>
    <col min="32" max="32" width="4.85546875" customWidth="1"/>
    <col min="33" max="35" width="3.28515625" customWidth="1"/>
    <col min="36" max="36" width="5" customWidth="1"/>
    <col min="37" max="55" width="4.7109375" style="170" customWidth="1"/>
    <col min="56" max="56" width="6.7109375" style="181" customWidth="1"/>
    <col min="57" max="57" width="5.28515625" style="181" customWidth="1"/>
  </cols>
  <sheetData>
    <row r="1" spans="1:57" ht="5.0999999999999996" customHeight="1" thickBot="1">
      <c r="A1" s="280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143"/>
    </row>
    <row r="2" spans="1:57" ht="39.75" customHeight="1" thickBot="1">
      <c r="A2" s="132"/>
      <c r="B2" s="116"/>
      <c r="C2" s="117"/>
      <c r="D2" s="295" t="str">
        <f>Beschrieb!$C$1</f>
        <v>19. Deutsche Meisterschaft im Faustball (Halle)</v>
      </c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6"/>
      <c r="X2" s="296"/>
      <c r="Y2" s="296"/>
      <c r="Z2" s="297"/>
      <c r="AA2" s="144"/>
      <c r="AB2" s="217"/>
      <c r="AC2" s="217"/>
      <c r="AD2" s="217"/>
      <c r="AE2" s="217"/>
      <c r="AF2" s="170"/>
      <c r="AG2" s="170"/>
      <c r="AH2" s="170"/>
      <c r="AI2" s="170"/>
      <c r="AJ2" s="170"/>
      <c r="AU2" s="181"/>
      <c r="AV2" s="181"/>
      <c r="AW2"/>
      <c r="AX2"/>
      <c r="AY2"/>
      <c r="AZ2"/>
      <c r="BA2"/>
      <c r="BB2"/>
      <c r="BC2"/>
      <c r="BD2"/>
      <c r="BE2"/>
    </row>
    <row r="3" spans="1:57" ht="15.75" customHeight="1">
      <c r="A3" s="282" t="s">
        <v>0</v>
      </c>
      <c r="B3" s="317" t="s">
        <v>22</v>
      </c>
      <c r="C3" s="298" t="str">
        <f>Beschrieb!C6</f>
        <v>VRB Brakel</v>
      </c>
      <c r="D3" s="299"/>
      <c r="E3" s="283" t="str">
        <f>Beschrieb!C7</f>
        <v>BVS Weiden I</v>
      </c>
      <c r="F3" s="284"/>
      <c r="G3" s="287" t="str">
        <f>Beschrieb!C8</f>
        <v>BSG Offenburg</v>
      </c>
      <c r="H3" s="288"/>
      <c r="I3" s="283" t="str">
        <f>Beschrieb!C9</f>
        <v>SpG Reutlingen/Hemsbach</v>
      </c>
      <c r="J3" s="284"/>
      <c r="K3" s="287" t="str">
        <f>Beschrieb!E6</f>
        <v>BVS Weiden II</v>
      </c>
      <c r="L3" s="288"/>
      <c r="M3" s="298" t="str">
        <f>Beschrieb!C6</f>
        <v>VRB Brakel</v>
      </c>
      <c r="N3" s="299"/>
      <c r="O3" s="283" t="str">
        <f>Beschrieb!C7</f>
        <v>BVS Weiden I</v>
      </c>
      <c r="P3" s="284"/>
      <c r="Q3" s="287" t="str">
        <f>Beschrieb!C8</f>
        <v>BSG Offenburg</v>
      </c>
      <c r="R3" s="288"/>
      <c r="S3" s="283" t="str">
        <f>Beschrieb!C9</f>
        <v>SpG Reutlingen/Hemsbach</v>
      </c>
      <c r="T3" s="284"/>
      <c r="U3" s="287" t="str">
        <f>Beschrieb!E6</f>
        <v>BVS Weiden II</v>
      </c>
      <c r="V3" s="288"/>
      <c r="W3" s="291" t="s">
        <v>1</v>
      </c>
      <c r="X3" s="292"/>
      <c r="Y3" s="293" t="s">
        <v>33</v>
      </c>
      <c r="Z3" s="321" t="s">
        <v>2</v>
      </c>
      <c r="AA3" s="144"/>
      <c r="AB3" s="217"/>
      <c r="AC3" s="217"/>
      <c r="AD3" s="217"/>
      <c r="AE3" s="217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/>
      <c r="AX3"/>
      <c r="AY3"/>
      <c r="AZ3"/>
      <c r="BA3"/>
      <c r="BB3"/>
      <c r="BC3"/>
      <c r="BD3"/>
      <c r="BE3"/>
    </row>
    <row r="4" spans="1:57" ht="48.75" customHeight="1">
      <c r="A4" s="282"/>
      <c r="B4" s="318"/>
      <c r="C4" s="300"/>
      <c r="D4" s="301"/>
      <c r="E4" s="285"/>
      <c r="F4" s="286"/>
      <c r="G4" s="289"/>
      <c r="H4" s="290"/>
      <c r="I4" s="285"/>
      <c r="J4" s="286"/>
      <c r="K4" s="289"/>
      <c r="L4" s="290"/>
      <c r="M4" s="300"/>
      <c r="N4" s="301"/>
      <c r="O4" s="285"/>
      <c r="P4" s="286"/>
      <c r="Q4" s="289"/>
      <c r="R4" s="290"/>
      <c r="S4" s="285"/>
      <c r="T4" s="286"/>
      <c r="U4" s="289"/>
      <c r="V4" s="290"/>
      <c r="W4" s="323" t="s">
        <v>3</v>
      </c>
      <c r="X4" s="324"/>
      <c r="Y4" s="294"/>
      <c r="Z4" s="322"/>
      <c r="AA4" s="144"/>
      <c r="AB4" s="217"/>
      <c r="AC4" s="217"/>
      <c r="AD4" s="217"/>
      <c r="AE4" s="217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/>
      <c r="AX4"/>
      <c r="AY4"/>
      <c r="AZ4"/>
      <c r="BA4"/>
      <c r="BB4"/>
      <c r="BC4"/>
      <c r="BD4"/>
      <c r="BE4"/>
    </row>
    <row r="5" spans="1:57" ht="9.75" customHeight="1" thickBot="1">
      <c r="A5" s="133"/>
      <c r="B5" s="134"/>
      <c r="C5" s="4" t="s">
        <v>4</v>
      </c>
      <c r="D5" s="1" t="s">
        <v>5</v>
      </c>
      <c r="E5" s="2" t="s">
        <v>6</v>
      </c>
      <c r="F5" s="3" t="s">
        <v>5</v>
      </c>
      <c r="G5" s="4" t="s">
        <v>4</v>
      </c>
      <c r="H5" s="1" t="s">
        <v>5</v>
      </c>
      <c r="I5" s="2" t="s">
        <v>4</v>
      </c>
      <c r="J5" s="3" t="s">
        <v>5</v>
      </c>
      <c r="K5" s="4" t="s">
        <v>4</v>
      </c>
      <c r="L5" s="1" t="s">
        <v>5</v>
      </c>
      <c r="M5" s="2" t="s">
        <v>4</v>
      </c>
      <c r="N5" s="3" t="s">
        <v>5</v>
      </c>
      <c r="O5" s="4" t="s">
        <v>4</v>
      </c>
      <c r="P5" s="1" t="s">
        <v>5</v>
      </c>
      <c r="Q5" s="2" t="s">
        <v>4</v>
      </c>
      <c r="R5" s="3" t="s">
        <v>5</v>
      </c>
      <c r="S5" s="4" t="s">
        <v>4</v>
      </c>
      <c r="T5" s="1" t="s">
        <v>5</v>
      </c>
      <c r="U5" s="4" t="s">
        <v>4</v>
      </c>
      <c r="V5" s="1" t="s">
        <v>5</v>
      </c>
      <c r="W5" s="2" t="s">
        <v>4</v>
      </c>
      <c r="X5" s="3" t="s">
        <v>5</v>
      </c>
      <c r="Y5" s="5"/>
      <c r="Z5" s="6"/>
      <c r="AA5" s="144"/>
      <c r="AB5" s="217"/>
      <c r="AC5" s="217"/>
      <c r="AD5" s="217"/>
      <c r="AE5" s="217"/>
      <c r="AF5" s="314"/>
      <c r="AG5" s="314"/>
      <c r="AH5" s="314"/>
      <c r="AI5" s="314"/>
      <c r="AJ5" s="314"/>
      <c r="AK5" s="314"/>
      <c r="AL5" s="314"/>
      <c r="AM5" s="314"/>
      <c r="AN5" s="314"/>
      <c r="AO5" s="314"/>
      <c r="AP5" s="314"/>
      <c r="AQ5" s="314"/>
      <c r="AR5" s="314"/>
      <c r="AS5" s="314"/>
      <c r="AT5" s="314"/>
      <c r="AU5" s="314"/>
      <c r="AV5" s="314"/>
      <c r="AW5"/>
      <c r="AX5"/>
      <c r="AY5"/>
      <c r="AZ5"/>
      <c r="BA5"/>
      <c r="BB5"/>
      <c r="BC5"/>
      <c r="BD5"/>
      <c r="BE5"/>
    </row>
    <row r="6" spans="1:57" ht="12.95" customHeight="1">
      <c r="A6" s="302"/>
      <c r="B6" s="319" t="str">
        <f>Beschrieb!C6</f>
        <v>VRB Brakel</v>
      </c>
      <c r="C6" s="38"/>
      <c r="D6" s="8"/>
      <c r="E6" s="9">
        <f>SpPlan!AC31</f>
        <v>10</v>
      </c>
      <c r="F6" s="10">
        <f>SpPlan!AE31</f>
        <v>18</v>
      </c>
      <c r="G6" s="11">
        <f>SpPlan!AC25</f>
        <v>13</v>
      </c>
      <c r="H6" s="12">
        <f>SpPlan!AE25</f>
        <v>24</v>
      </c>
      <c r="I6" s="13">
        <f>SpPlan!AC22</f>
        <v>17</v>
      </c>
      <c r="J6" s="14">
        <f>SpPlan!AE22</f>
        <v>25</v>
      </c>
      <c r="K6" s="15">
        <f>SpPlan!AC29</f>
        <v>24</v>
      </c>
      <c r="L6" s="16">
        <f>SpPlan!AE29</f>
        <v>8</v>
      </c>
      <c r="M6" s="38"/>
      <c r="N6" s="8"/>
      <c r="O6" s="11">
        <f>SpPlan!AE43</f>
        <v>15</v>
      </c>
      <c r="P6" s="12">
        <f>SpPlan!AC43</f>
        <v>21</v>
      </c>
      <c r="Q6" s="9">
        <f>SpPlan!AE38</f>
        <v>13</v>
      </c>
      <c r="R6" s="10">
        <f>SpPlan!AC38</f>
        <v>23</v>
      </c>
      <c r="S6" s="11">
        <f>SpPlan!AE34</f>
        <v>14</v>
      </c>
      <c r="T6" s="12">
        <f>SpPlan!AC34</f>
        <v>27</v>
      </c>
      <c r="U6" s="11">
        <f>SpPlan!AE41</f>
        <v>20</v>
      </c>
      <c r="V6" s="12">
        <f>SpPlan!AC41</f>
        <v>13</v>
      </c>
      <c r="W6" s="13">
        <f>SUM(C6+E6+G6+I6+K6+M6+O6+Q6+S6+U6)</f>
        <v>126</v>
      </c>
      <c r="X6" s="17">
        <f>SUM(D6+F6+H6+J6+L6+N6+P6+R6+T6+V6)</f>
        <v>159</v>
      </c>
      <c r="Y6" s="310">
        <f>SUM(W7)</f>
        <v>4</v>
      </c>
      <c r="Z6" s="315">
        <v>4</v>
      </c>
      <c r="AA6" s="144"/>
      <c r="AB6" s="182"/>
      <c r="AC6" s="182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  <c r="AT6" s="181"/>
      <c r="AU6" s="181"/>
      <c r="AV6" s="181"/>
      <c r="AW6"/>
      <c r="AX6"/>
      <c r="AY6"/>
      <c r="AZ6"/>
      <c r="BA6"/>
      <c r="BB6"/>
      <c r="BC6"/>
      <c r="BD6"/>
      <c r="BE6"/>
    </row>
    <row r="7" spans="1:57" ht="12.95" customHeight="1" thickBot="1">
      <c r="A7" s="302"/>
      <c r="B7" s="320"/>
      <c r="C7" s="39"/>
      <c r="D7" s="19"/>
      <c r="E7" s="20">
        <f>IF(E6&gt;F6,2,IF(E6+F6=0,0,IF(E6=F6,1,0)))</f>
        <v>0</v>
      </c>
      <c r="F7" s="21">
        <f>IF(E6&lt;F6,2,IF(E6+F6=0,0,IF(E6=F6,1,0)))</f>
        <v>2</v>
      </c>
      <c r="G7" s="20">
        <f>IF(G6&gt;H6,2,IF(G6+H6=0,0,IF(G6=H6,1,0)))</f>
        <v>0</v>
      </c>
      <c r="H7" s="21">
        <f>IF(G6&lt;H6,2,IF(G6+H6=0,0,IF(G6=H6,1,0)))</f>
        <v>2</v>
      </c>
      <c r="I7" s="20">
        <f>IF(I6&gt;J6,2,IF(I6+J6=0,0,IF(I6=J6,1,0)))</f>
        <v>0</v>
      </c>
      <c r="J7" s="21">
        <f>IF(I6&lt;J6,2,IF(I6+J6=0,0,IF(I6=J6,1,0)))</f>
        <v>2</v>
      </c>
      <c r="K7" s="20">
        <f>IF(K6&gt;L6,2,IF(K6+L6=0,0,IF(K6=L6,1,0)))</f>
        <v>2</v>
      </c>
      <c r="L7" s="21">
        <f>IF(K6&lt;L6,2,IF(K6+L6=0,0,IF(K6=L6,1,0)))</f>
        <v>0</v>
      </c>
      <c r="M7" s="39"/>
      <c r="N7" s="19"/>
      <c r="O7" s="20">
        <f>IF(O6&gt;P6,2,IF(O6+P6=0,0,IF(O6=P6,1,0)))</f>
        <v>0</v>
      </c>
      <c r="P7" s="21">
        <f>IF(O6&lt;P6,2,IF(O6+P6=0,0,IF(O6=P6,1,0)))</f>
        <v>2</v>
      </c>
      <c r="Q7" s="20">
        <f>IF(Q6&gt;R6,2,IF(Q6+R6=0,0,IF(Q6=R6,1,0)))</f>
        <v>0</v>
      </c>
      <c r="R7" s="21">
        <f>IF(Q6&lt;R6,2,IF(Q6+R6=0,0,IF(Q6=R6,1,0)))</f>
        <v>2</v>
      </c>
      <c r="S7" s="20">
        <f>IF(S6&gt;T6,2,IF(S6+T6=0,0,IF(S6=T6,1,0)))</f>
        <v>0</v>
      </c>
      <c r="T7" s="21">
        <f>IF(S6&lt;T6,2,IF(S6+T6=0,0,IF(S6=T6,1,0)))</f>
        <v>2</v>
      </c>
      <c r="U7" s="22">
        <f>IF(U6&gt;V6,2,IF(U6+V6=0,0,IF(U6=V6,1,0)))</f>
        <v>2</v>
      </c>
      <c r="V7" s="21">
        <f>IF(U6&lt;V6,2,IF(U6+V6=0,0,IF(U6=V6,1,0)))</f>
        <v>0</v>
      </c>
      <c r="W7" s="306">
        <f>SUM(C7+E7+G7+I7+K7+M7+O7+Q7+S7+U7)</f>
        <v>4</v>
      </c>
      <c r="X7" s="307"/>
      <c r="Y7" s="311"/>
      <c r="Z7" s="316"/>
      <c r="AA7" s="144"/>
      <c r="AB7" s="182"/>
      <c r="AC7" s="181"/>
      <c r="AD7" s="181"/>
      <c r="AE7" s="181"/>
      <c r="AF7" s="181"/>
      <c r="AG7" s="181"/>
      <c r="AH7" s="181"/>
      <c r="AI7" s="181"/>
      <c r="AJ7" s="181"/>
      <c r="AK7" s="181"/>
      <c r="AL7" s="181"/>
      <c r="AM7" s="181"/>
      <c r="AN7" s="181"/>
      <c r="AO7" s="181"/>
      <c r="AP7" s="181"/>
      <c r="AQ7" s="181"/>
      <c r="AR7" s="181"/>
      <c r="AS7" s="181"/>
      <c r="AT7" s="181"/>
      <c r="AU7" s="181"/>
      <c r="AV7" s="181"/>
      <c r="AW7"/>
      <c r="AX7"/>
      <c r="AY7"/>
      <c r="AZ7"/>
      <c r="BA7"/>
      <c r="BB7"/>
      <c r="BC7"/>
      <c r="BD7"/>
      <c r="BE7"/>
    </row>
    <row r="8" spans="1:57" ht="12.95" customHeight="1">
      <c r="A8" s="302"/>
      <c r="B8" s="308" t="str">
        <f>Beschrieb!C7</f>
        <v>BVS Weiden I</v>
      </c>
      <c r="C8" s="40">
        <f>SpPlan!AE31</f>
        <v>18</v>
      </c>
      <c r="D8" s="24">
        <f>SpPlan!AC31</f>
        <v>10</v>
      </c>
      <c r="E8" s="7"/>
      <c r="F8" s="8"/>
      <c r="G8" s="25">
        <f>SpPlan!AC27</f>
        <v>14</v>
      </c>
      <c r="H8" s="26">
        <f>SpPlan!AE27</f>
        <v>15</v>
      </c>
      <c r="I8" s="27">
        <f>SpPlan!AC24</f>
        <v>12</v>
      </c>
      <c r="J8" s="28">
        <f>SpPlan!AE24</f>
        <v>22</v>
      </c>
      <c r="K8" s="23">
        <f>SpPlan!AC21</f>
        <v>15</v>
      </c>
      <c r="L8" s="24">
        <f>SpPlan!AE21</f>
        <v>13</v>
      </c>
      <c r="M8" s="29">
        <f>SpPlan!AC43</f>
        <v>21</v>
      </c>
      <c r="N8" s="30">
        <f>SpPlan!AE43</f>
        <v>15</v>
      </c>
      <c r="O8" s="7"/>
      <c r="P8" s="8"/>
      <c r="Q8" s="29">
        <f>SpPlan!AE40</f>
        <v>11</v>
      </c>
      <c r="R8" s="30">
        <f>SpPlan!AC40</f>
        <v>18</v>
      </c>
      <c r="S8" s="23">
        <f>SpPlan!AE37</f>
        <v>13</v>
      </c>
      <c r="T8" s="26">
        <f>SpPlan!AC37</f>
        <v>14</v>
      </c>
      <c r="U8" s="23">
        <f>SpPlan!AE33</f>
        <v>19</v>
      </c>
      <c r="V8" s="26">
        <f>SpPlan!AC33</f>
        <v>11</v>
      </c>
      <c r="W8" s="13">
        <f t="shared" ref="W8:W15" si="0">SUM(C8+E8+G8+I8+K8+M8+O8+Q8+S8+U8)</f>
        <v>123</v>
      </c>
      <c r="X8" s="17">
        <f>SUM(D8+F8+H8+J8+L8+N8+P8+R8+T8+V8)</f>
        <v>118</v>
      </c>
      <c r="Y8" s="310">
        <f>SUM(W9)</f>
        <v>8</v>
      </c>
      <c r="Z8" s="304">
        <v>3</v>
      </c>
      <c r="AA8" s="144"/>
      <c r="AB8" s="182"/>
      <c r="AC8" s="182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81"/>
      <c r="AT8" s="181"/>
      <c r="AU8" s="181"/>
      <c r="AV8" s="181"/>
      <c r="AW8"/>
      <c r="AX8"/>
      <c r="AY8"/>
      <c r="AZ8"/>
      <c r="BA8"/>
      <c r="BB8"/>
      <c r="BC8"/>
      <c r="BD8"/>
      <c r="BE8"/>
    </row>
    <row r="9" spans="1:57" ht="12.95" customHeight="1" thickBot="1">
      <c r="A9" s="303"/>
      <c r="B9" s="309"/>
      <c r="C9" s="20">
        <f>IF(C8&gt;D8,2,IF(C8+D8=0,0,IF(C8=D8,1,0)))</f>
        <v>2</v>
      </c>
      <c r="D9" s="21">
        <f>IF(C8&lt;D8,2,IF(C8+D8=0,0,IF(C8=D8,1,0)))</f>
        <v>0</v>
      </c>
      <c r="E9" s="18"/>
      <c r="F9" s="19"/>
      <c r="G9" s="22">
        <f>IF(G8&gt;H8,2,IF(G8+H8=0,0,IF(G8=H8,1,0)))</f>
        <v>0</v>
      </c>
      <c r="H9" s="21">
        <f>IF(G8&lt;H8,2,IF(G8+H8=0,0,IF(G8=H8,1,0)))</f>
        <v>2</v>
      </c>
      <c r="I9" s="22">
        <f>IF(I8&gt;J8,2,IF(I8+J8=0,0,IF(I8=J8,1,0)))</f>
        <v>0</v>
      </c>
      <c r="J9" s="21">
        <f>IF(I8&lt;J8,2,IF(I8+J8=0,0,IF(I8=J8,1,0)))</f>
        <v>2</v>
      </c>
      <c r="K9" s="22">
        <f>IF(K8&gt;L8,2,IF(K8+L8=0,0,IF(K8=L8,1,0)))</f>
        <v>2</v>
      </c>
      <c r="L9" s="21">
        <f>IF(K8&lt;L8,2,IF(K8+L8=0,0,IF(K8=L8,1,0)))</f>
        <v>0</v>
      </c>
      <c r="M9" s="22">
        <f>IF(M8&gt;N8,2,IF(M8+N8=0,0,IF(M8=N8,1,0)))</f>
        <v>2</v>
      </c>
      <c r="N9" s="21">
        <f>IF(M8&lt;N8,2,IF(M8+N8=0,0,IF(M8=N8,1,0)))</f>
        <v>0</v>
      </c>
      <c r="O9" s="18"/>
      <c r="P9" s="19"/>
      <c r="Q9" s="22">
        <f>IF(Q8&gt;R8,2,IF(Q8+R8=0,0,IF(Q8=R8,1,0)))</f>
        <v>0</v>
      </c>
      <c r="R9" s="21">
        <f>IF(Q8&lt;R8,2,IF(Q8+R8=0,0,IF(Q8=R8,1,0)))</f>
        <v>2</v>
      </c>
      <c r="S9" s="22">
        <f>IF(S8&gt;T8,2,IF(S8+T8=0,0,IF(S8=T8,1,0)))</f>
        <v>0</v>
      </c>
      <c r="T9" s="21">
        <f>IF(S8&lt;T8,2,IF(S8+T8=0,0,IF(S8=T8,1,0)))</f>
        <v>2</v>
      </c>
      <c r="U9" s="22">
        <f>IF(U8&gt;V8,2,IF(U8+V8=0,0,IF(U8=V8,1,0)))</f>
        <v>2</v>
      </c>
      <c r="V9" s="21">
        <f>IF(U8&lt;V8,2,IF(U8+V8=0,0,IF(U8=V8,1,0)))</f>
        <v>0</v>
      </c>
      <c r="W9" s="306">
        <f t="shared" si="0"/>
        <v>8</v>
      </c>
      <c r="X9" s="307"/>
      <c r="Y9" s="311"/>
      <c r="Z9" s="305"/>
      <c r="AA9" s="144"/>
      <c r="AB9" s="182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/>
      <c r="AX9"/>
      <c r="AY9"/>
      <c r="AZ9"/>
      <c r="BA9"/>
      <c r="BB9"/>
      <c r="BC9"/>
      <c r="BD9"/>
      <c r="BE9"/>
    </row>
    <row r="10" spans="1:57" ht="12.95" customHeight="1">
      <c r="A10" s="302"/>
      <c r="B10" s="308" t="str">
        <f>Beschrieb!C8</f>
        <v>BSG Offenburg</v>
      </c>
      <c r="C10" s="40">
        <f>SpPlan!AE25</f>
        <v>24</v>
      </c>
      <c r="D10" s="24">
        <f>SpPlan!AC25</f>
        <v>13</v>
      </c>
      <c r="E10" s="29">
        <f>SpPlan!AE27</f>
        <v>15</v>
      </c>
      <c r="F10" s="30">
        <f>SpPlan!AC27</f>
        <v>14</v>
      </c>
      <c r="G10" s="7"/>
      <c r="H10" s="8"/>
      <c r="I10" s="27">
        <f>SpPlan!AC30</f>
        <v>12</v>
      </c>
      <c r="J10" s="28">
        <f>SpPlan!AE30</f>
        <v>19</v>
      </c>
      <c r="K10" s="25">
        <f>SpPlan!AC23</f>
        <v>28</v>
      </c>
      <c r="L10" s="26">
        <f>SpPlan!AE23</f>
        <v>11</v>
      </c>
      <c r="M10" s="27">
        <f>SpPlan!AC38</f>
        <v>23</v>
      </c>
      <c r="N10" s="28">
        <f>SpPlan!AE38</f>
        <v>13</v>
      </c>
      <c r="O10" s="23">
        <f>SpPlan!AC40</f>
        <v>18</v>
      </c>
      <c r="P10" s="24">
        <f>SpPlan!AE40</f>
        <v>11</v>
      </c>
      <c r="Q10" s="7"/>
      <c r="R10" s="8"/>
      <c r="S10" s="31">
        <f>SpPlan!AE42</f>
        <v>17</v>
      </c>
      <c r="T10" s="26">
        <f>SpPlan!AC42</f>
        <v>15</v>
      </c>
      <c r="U10" s="31">
        <f>SpPlan!AE35</f>
        <v>28</v>
      </c>
      <c r="V10" s="26">
        <f>SpPlan!AC35</f>
        <v>11</v>
      </c>
      <c r="W10" s="13">
        <f t="shared" si="0"/>
        <v>165</v>
      </c>
      <c r="X10" s="17">
        <f>SUM(D10+F10+H10+J10+L10+N10+P10+R10+T10+V10)</f>
        <v>107</v>
      </c>
      <c r="Y10" s="310">
        <f>SUM(W11)</f>
        <v>14</v>
      </c>
      <c r="Z10" s="304">
        <v>2</v>
      </c>
      <c r="AA10" s="144"/>
      <c r="AB10" s="182"/>
      <c r="AC10" s="182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/>
      <c r="AX10"/>
      <c r="AY10"/>
      <c r="AZ10"/>
      <c r="BA10"/>
      <c r="BB10"/>
      <c r="BC10"/>
      <c r="BD10"/>
      <c r="BE10"/>
    </row>
    <row r="11" spans="1:57" ht="12.95" customHeight="1" thickBot="1">
      <c r="A11" s="303"/>
      <c r="B11" s="309"/>
      <c r="C11" s="20">
        <f>IF(C10&gt;D10,2,IF(C10+D10=0,0,IF(C10=D10,1,0)))</f>
        <v>2</v>
      </c>
      <c r="D11" s="21">
        <f>IF(C10&lt;D10,2,IF(C10+D10=0,0,IF(C10=D10,1,0)))</f>
        <v>0</v>
      </c>
      <c r="E11" s="22">
        <f>IF(E10&gt;F10,2,IF(E10+F10=0,0,IF(E10=F10,1,0)))</f>
        <v>2</v>
      </c>
      <c r="F11" s="21">
        <f>IF(E10&lt;F10,2,IF(E10+F10=0,0,IF(E10=F10,1,0)))</f>
        <v>0</v>
      </c>
      <c r="G11" s="18"/>
      <c r="H11" s="19"/>
      <c r="I11" s="20">
        <f>IF(I10&gt;J10,2,IF(I10+J10=0,0,IF(I10=J10,1,0)))</f>
        <v>0</v>
      </c>
      <c r="J11" s="21">
        <f>IF(I10&lt;J10,2,IF(I10+J10=0,0,IF(I10=J10,1,0)))</f>
        <v>2</v>
      </c>
      <c r="K11" s="20">
        <f>IF(K10&gt;L10,2,IF(K10+L10=0,0,IF(K10=L10,1,0)))</f>
        <v>2</v>
      </c>
      <c r="L11" s="21">
        <f>IF(K10&lt;L10,2,IF(K10+L10=0,0,IF(K10=L10,1,0)))</f>
        <v>0</v>
      </c>
      <c r="M11" s="20">
        <f>IF(M10&gt;N10,2,IF(M10+N10=0,0,IF(M10=N10,1,0)))</f>
        <v>2</v>
      </c>
      <c r="N11" s="21">
        <f>IF(M10&lt;N10,2,IF(M10+N10=0,0,IF(M10=N10,1,0)))</f>
        <v>0</v>
      </c>
      <c r="O11" s="20">
        <f>IF(O10&gt;P10,2,IF(O10+P10=0,0,IF(O10=P10,1,0)))</f>
        <v>2</v>
      </c>
      <c r="P11" s="21">
        <f>IF(O10&lt;P10,2,IF(O10+P10=0,0,IF(O10=P10,1,0)))</f>
        <v>0</v>
      </c>
      <c r="Q11" s="18"/>
      <c r="R11" s="19"/>
      <c r="S11" s="20">
        <f>IF(S10&gt;T10,2,IF(S10+T10=0,0,IF(S10=T10,1,0)))</f>
        <v>2</v>
      </c>
      <c r="T11" s="21">
        <f>IF(S10&lt;T10,2,IF(S10+T10=0,0,IF(S10=T10,1,0)))</f>
        <v>0</v>
      </c>
      <c r="U11" s="22">
        <f>IF(U10&gt;V10,2,IF(U10+V10=0,0,IF(U10=V10,1,0)))</f>
        <v>2</v>
      </c>
      <c r="V11" s="21">
        <f>IF(U10&lt;V10,2,IF(U10+V10=0,0,IF(U10=V10,1,0)))</f>
        <v>0</v>
      </c>
      <c r="W11" s="306">
        <f t="shared" si="0"/>
        <v>14</v>
      </c>
      <c r="X11" s="307"/>
      <c r="Y11" s="311"/>
      <c r="Z11" s="305"/>
      <c r="AA11" s="144"/>
      <c r="AB11" s="182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181"/>
      <c r="AT11" s="181"/>
      <c r="AU11" s="181"/>
      <c r="AV11" s="181"/>
      <c r="AW11"/>
      <c r="AX11"/>
      <c r="AY11"/>
      <c r="AZ11"/>
      <c r="BA11"/>
      <c r="BB11"/>
      <c r="BC11"/>
      <c r="BD11"/>
      <c r="BE11"/>
    </row>
    <row r="12" spans="1:57" ht="12.95" customHeight="1">
      <c r="A12" s="302"/>
      <c r="B12" s="308" t="str">
        <f>Beschrieb!C9</f>
        <v>SpG Reutlingen/Hemsbach</v>
      </c>
      <c r="C12" s="40">
        <f>SpPlan!AE22</f>
        <v>25</v>
      </c>
      <c r="D12" s="24">
        <f>SpPlan!AC22</f>
        <v>17</v>
      </c>
      <c r="E12" s="29">
        <f>SpPlan!AE24</f>
        <v>22</v>
      </c>
      <c r="F12" s="30">
        <f>SpPlan!AC24</f>
        <v>12</v>
      </c>
      <c r="G12" s="23">
        <f>SpPlan!AE30</f>
        <v>19</v>
      </c>
      <c r="H12" s="24">
        <f>SpPlan!AC30</f>
        <v>12</v>
      </c>
      <c r="I12" s="7"/>
      <c r="J12" s="8"/>
      <c r="K12" s="23">
        <f>SpPlan!AC26</f>
        <v>26</v>
      </c>
      <c r="L12" s="24">
        <f>SpPlan!AE26</f>
        <v>14</v>
      </c>
      <c r="M12" s="27">
        <f>SpPlan!AC34</f>
        <v>27</v>
      </c>
      <c r="N12" s="28">
        <f>SpPlan!AE34</f>
        <v>14</v>
      </c>
      <c r="O12" s="23">
        <f>SpPlan!AC37</f>
        <v>14</v>
      </c>
      <c r="P12" s="24">
        <f>SpPlan!AE37</f>
        <v>13</v>
      </c>
      <c r="Q12" s="27">
        <f>SpPlan!AC42</f>
        <v>15</v>
      </c>
      <c r="R12" s="28">
        <f>SpPlan!AE42</f>
        <v>17</v>
      </c>
      <c r="S12" s="7"/>
      <c r="T12" s="8"/>
      <c r="U12" s="25">
        <f>SpPlan!AE39</f>
        <v>26</v>
      </c>
      <c r="V12" s="26">
        <f>SpPlan!AC39</f>
        <v>12</v>
      </c>
      <c r="W12" s="13">
        <f t="shared" si="0"/>
        <v>174</v>
      </c>
      <c r="X12" s="17">
        <f>SUM(D12+F12+H12+J12+L12+N12+P12+R12+T12+V12)</f>
        <v>111</v>
      </c>
      <c r="Y12" s="310">
        <f>SUM(W13)</f>
        <v>14</v>
      </c>
      <c r="Z12" s="304">
        <v>1</v>
      </c>
      <c r="AA12" s="144"/>
      <c r="AB12" s="182"/>
      <c r="AC12" s="182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/>
      <c r="AX12"/>
      <c r="AY12"/>
      <c r="AZ12"/>
      <c r="BA12"/>
      <c r="BB12"/>
      <c r="BC12"/>
      <c r="BD12"/>
      <c r="BE12"/>
    </row>
    <row r="13" spans="1:57" ht="12.95" customHeight="1" thickBot="1">
      <c r="A13" s="303"/>
      <c r="B13" s="309"/>
      <c r="C13" s="20">
        <f>IF(C12&gt;D12,2,IF(C12+D12=0,0,IF(C12=D12,1,0)))</f>
        <v>2</v>
      </c>
      <c r="D13" s="21">
        <f>IF(C12&lt;D12,2,IF(C12+D12=0,0,IF(C12=D12,1,0)))</f>
        <v>0</v>
      </c>
      <c r="E13" s="22">
        <f>IF(E12&gt;F12,2,IF(E12+F12=0,0,IF(E12=F12,1,0)))</f>
        <v>2</v>
      </c>
      <c r="F13" s="21">
        <f>IF(E12&lt;F12,2,IF(E12+F12=0,0,IF(E12=F12,1,0)))</f>
        <v>0</v>
      </c>
      <c r="G13" s="22">
        <f>IF(G12&gt;H12,2,IF(G12+H12=0,0,IF(G12=H12,1,0)))</f>
        <v>2</v>
      </c>
      <c r="H13" s="21">
        <f>IF(G12&lt;H12,2,IF(G12+H12=0,0,IF(G12=H12,1,0)))</f>
        <v>0</v>
      </c>
      <c r="I13" s="18"/>
      <c r="J13" s="19"/>
      <c r="K13" s="22">
        <f>IF(K12&gt;L12,2,IF(K12+L12=0,0,IF(K12=L12,1,0)))</f>
        <v>2</v>
      </c>
      <c r="L13" s="21">
        <f>IF(K12&lt;L12,2,IF(K12+L12=0,0,IF(K12=L12,1,0)))</f>
        <v>0</v>
      </c>
      <c r="M13" s="22">
        <f>IF(M12&gt;N12,2,IF(M12+N12=0,0,IF(M12=N12,1,0)))</f>
        <v>2</v>
      </c>
      <c r="N13" s="21">
        <f>IF(M12&lt;N12,2,IF(M12+N12=0,0,IF(M12=N12,1,0)))</f>
        <v>0</v>
      </c>
      <c r="O13" s="22">
        <f>IF(O12&gt;P12,2,IF(O12+P12=0,0,IF(O12=P12,1,0)))</f>
        <v>2</v>
      </c>
      <c r="P13" s="21">
        <f>IF(O12&lt;P12,2,IF(O12+P12=0,0,IF(O12=P12,1,0)))</f>
        <v>0</v>
      </c>
      <c r="Q13" s="22">
        <f>IF(Q12&gt;R12,2,IF(Q12+R12=0,0,IF(Q12=R12,1,0)))</f>
        <v>0</v>
      </c>
      <c r="R13" s="21">
        <f>IF(Q12&lt;R12,2,IF(Q12+R12=0,0,IF(Q12=R12,1,0)))</f>
        <v>2</v>
      </c>
      <c r="S13" s="18"/>
      <c r="T13" s="19"/>
      <c r="U13" s="22">
        <f>IF(U12&gt;V12,2,IF(U12+V12=0,0,IF(U12=V12,1,0)))</f>
        <v>2</v>
      </c>
      <c r="V13" s="21">
        <f>IF(U12&lt;V12,2,IF(U12+V12=0,0,IF(U12=V12,1,0)))</f>
        <v>0</v>
      </c>
      <c r="W13" s="306">
        <f t="shared" si="0"/>
        <v>14</v>
      </c>
      <c r="X13" s="307"/>
      <c r="Y13" s="311"/>
      <c r="Z13" s="305"/>
      <c r="AA13" s="144"/>
      <c r="AB13" s="182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/>
      <c r="AX13"/>
      <c r="AY13"/>
      <c r="AZ13"/>
      <c r="BA13"/>
      <c r="BB13"/>
      <c r="BC13"/>
      <c r="BD13"/>
      <c r="BE13"/>
    </row>
    <row r="14" spans="1:57" ht="12.95" customHeight="1">
      <c r="A14" s="302"/>
      <c r="B14" s="308" t="str">
        <f>Beschrieb!E6</f>
        <v>BVS Weiden II</v>
      </c>
      <c r="C14" s="40">
        <f>SpPlan!AE29</f>
        <v>8</v>
      </c>
      <c r="D14" s="24">
        <f>SpPlan!AC29</f>
        <v>24</v>
      </c>
      <c r="E14" s="29">
        <f>SpPlan!AE21</f>
        <v>13</v>
      </c>
      <c r="F14" s="30">
        <f>SpPlan!AC21</f>
        <v>15</v>
      </c>
      <c r="G14" s="23">
        <f>SpPlan!AE23</f>
        <v>11</v>
      </c>
      <c r="H14" s="24">
        <f>SpPlan!AC23</f>
        <v>28</v>
      </c>
      <c r="I14" s="29">
        <f>SpPlan!AE26</f>
        <v>14</v>
      </c>
      <c r="J14" s="30">
        <f>SpPlan!AC26</f>
        <v>26</v>
      </c>
      <c r="K14" s="7"/>
      <c r="L14" s="8"/>
      <c r="M14" s="29">
        <f>SpPlan!AC41</f>
        <v>13</v>
      </c>
      <c r="N14" s="30">
        <f>SpPlan!AE41</f>
        <v>20</v>
      </c>
      <c r="O14" s="25">
        <f>SpPlan!AC33</f>
        <v>11</v>
      </c>
      <c r="P14" s="26">
        <f>SpPlan!AE33</f>
        <v>19</v>
      </c>
      <c r="Q14" s="27">
        <f>SpPlan!AC35</f>
        <v>11</v>
      </c>
      <c r="R14" s="28">
        <f>SpPlan!AE35</f>
        <v>28</v>
      </c>
      <c r="S14" s="25">
        <f>SpPlan!AC39</f>
        <v>12</v>
      </c>
      <c r="T14" s="26">
        <f>SpPlan!AE39</f>
        <v>26</v>
      </c>
      <c r="U14" s="7"/>
      <c r="V14" s="8"/>
      <c r="W14" s="13">
        <f t="shared" si="0"/>
        <v>93</v>
      </c>
      <c r="X14" s="17">
        <f>SUM(D14+F14+H14+J14+L14+N14+P14+R14+T14+V14)</f>
        <v>186</v>
      </c>
      <c r="Y14" s="310">
        <f>SUM(W15)</f>
        <v>0</v>
      </c>
      <c r="Z14" s="304">
        <v>5</v>
      </c>
      <c r="AA14" s="144"/>
      <c r="AB14" s="182"/>
      <c r="AC14" s="182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  <c r="AW14"/>
      <c r="AX14"/>
      <c r="AY14"/>
      <c r="AZ14"/>
      <c r="BA14"/>
      <c r="BB14"/>
      <c r="BC14"/>
      <c r="BD14"/>
      <c r="BE14"/>
    </row>
    <row r="15" spans="1:57" ht="12.95" customHeight="1" thickBot="1">
      <c r="A15" s="303"/>
      <c r="B15" s="309"/>
      <c r="C15" s="20">
        <f>IF(C14&gt;D14,2,IF(C14+D14=0,0,IF(C14=D14,1,0)))</f>
        <v>0</v>
      </c>
      <c r="D15" s="21">
        <f>IF(C14&lt;D14,2,IF(C14+D14=0,0,IF(C14=D14,1,0)))</f>
        <v>2</v>
      </c>
      <c r="E15" s="22">
        <f>IF(E14&gt;F14,2,IF(E14+F14=0,0,IF(E14=F14,1,0)))</f>
        <v>0</v>
      </c>
      <c r="F15" s="21">
        <f>IF(E14&lt;F14,2,IF(E14+F14=0,0,IF(E14=F14,1,0)))</f>
        <v>2</v>
      </c>
      <c r="G15" s="22">
        <f>IF(G14&gt;H14,2,IF(G14+H14=0,0,IF(G14=H14,1,0)))</f>
        <v>0</v>
      </c>
      <c r="H15" s="21">
        <f>IF(G14&lt;H14,2,IF(G14+H14=0,0,IF(G14=H14,1,0)))</f>
        <v>2</v>
      </c>
      <c r="I15" s="22">
        <f>IF(I14&gt;J14,2,IF(I14+J14=0,0,IF(I14=J14,1,0)))</f>
        <v>0</v>
      </c>
      <c r="J15" s="21">
        <f>IF(I14&lt;J14,2,IF(I14+J14=0,0,IF(I14=J14,1,0)))</f>
        <v>2</v>
      </c>
      <c r="K15" s="18"/>
      <c r="L15" s="19"/>
      <c r="M15" s="20">
        <f>IF(M14&gt;N14,2,IF(M14+N14=0,0,IF(M14=N14,1,0)))</f>
        <v>0</v>
      </c>
      <c r="N15" s="21">
        <f>IF(M14&lt;N14,2,IF(M14+N14=0,0,IF(M14=N14,1,0)))</f>
        <v>2</v>
      </c>
      <c r="O15" s="20">
        <f>IF(O14&gt;P14,2,IF(O14+P14=0,0,IF(O14=P14,1,0)))</f>
        <v>0</v>
      </c>
      <c r="P15" s="21">
        <f>IF(O14&lt;P14,2,IF(O14+P14=0,0,IF(O14=P14,1,0)))</f>
        <v>2</v>
      </c>
      <c r="Q15" s="20">
        <f>IF(Q14&gt;R14,2,IF(Q14+R14=0,0,IF(Q14=R14,1,0)))</f>
        <v>0</v>
      </c>
      <c r="R15" s="21">
        <f>IF(Q14&lt;R14,2,IF(Q14+R14=0,0,IF(Q14=R14,1,0)))</f>
        <v>2</v>
      </c>
      <c r="S15" s="20">
        <f>IF(S14&gt;T14,2,IF(S14+T14=0,0,IF(S14=T14,1,0)))</f>
        <v>0</v>
      </c>
      <c r="T15" s="21">
        <f>IF(S14&lt;T14,2,IF(S14+T14=0,0,IF(S14=T14,1,0)))</f>
        <v>2</v>
      </c>
      <c r="U15" s="18"/>
      <c r="V15" s="19"/>
      <c r="W15" s="306">
        <f t="shared" si="0"/>
        <v>0</v>
      </c>
      <c r="X15" s="307"/>
      <c r="Y15" s="311"/>
      <c r="Z15" s="305"/>
      <c r="AA15" s="144"/>
      <c r="AB15" s="182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181"/>
      <c r="AR15" s="181"/>
      <c r="AS15" s="181"/>
      <c r="AT15" s="181"/>
      <c r="AU15" s="181"/>
      <c r="AV15" s="181"/>
      <c r="AW15"/>
      <c r="AX15"/>
      <c r="AY15"/>
      <c r="AZ15"/>
      <c r="BA15"/>
      <c r="BB15"/>
      <c r="BC15"/>
      <c r="BD15"/>
      <c r="BE15"/>
    </row>
    <row r="16" spans="1:57" ht="5.0999999999999996" customHeight="1" thickBot="1">
      <c r="A16" s="312"/>
      <c r="B16" s="313"/>
      <c r="C16" s="313"/>
      <c r="D16" s="313"/>
      <c r="E16" s="313"/>
      <c r="F16" s="313"/>
      <c r="G16" s="313"/>
      <c r="H16" s="313"/>
      <c r="I16" s="313"/>
      <c r="J16" s="313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3"/>
      <c r="Y16" s="313"/>
      <c r="Z16" s="313"/>
      <c r="AA16" s="145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/>
      <c r="AX16"/>
      <c r="AY16"/>
      <c r="AZ16"/>
      <c r="BA16"/>
      <c r="BB16"/>
      <c r="BC16"/>
      <c r="BD16"/>
      <c r="BE16"/>
    </row>
    <row r="17" spans="28:57">
      <c r="AB17" s="170"/>
      <c r="AC17" s="170"/>
      <c r="AD17" s="170"/>
      <c r="AE17" s="170"/>
      <c r="AF17" s="170"/>
      <c r="AG17" s="170"/>
      <c r="AH17" s="170"/>
      <c r="AI17" s="170"/>
      <c r="AJ17" s="170"/>
      <c r="AU17" s="181"/>
      <c r="AV17" s="181"/>
      <c r="AW17"/>
      <c r="AX17"/>
      <c r="AY17"/>
      <c r="AZ17"/>
      <c r="BA17"/>
      <c r="BB17"/>
      <c r="BC17"/>
      <c r="BD17"/>
      <c r="BE17"/>
    </row>
  </sheetData>
  <mergeCells count="62">
    <mergeCell ref="AK4:AK5"/>
    <mergeCell ref="AO4:AO5"/>
    <mergeCell ref="Z6:Z7"/>
    <mergeCell ref="W7:X7"/>
    <mergeCell ref="A6:A7"/>
    <mergeCell ref="C3:D4"/>
    <mergeCell ref="B3:B4"/>
    <mergeCell ref="B6:B7"/>
    <mergeCell ref="Z3:Z4"/>
    <mergeCell ref="W4:X4"/>
    <mergeCell ref="Y6:Y7"/>
    <mergeCell ref="A16:Z16"/>
    <mergeCell ref="AL4:AL5"/>
    <mergeCell ref="AM4:AM5"/>
    <mergeCell ref="AV4:AV5"/>
    <mergeCell ref="AT4:AT5"/>
    <mergeCell ref="AU4:AU5"/>
    <mergeCell ref="AF4:AF5"/>
    <mergeCell ref="AG4:AG5"/>
    <mergeCell ref="AH4:AH5"/>
    <mergeCell ref="AI4:AI5"/>
    <mergeCell ref="AP4:AP5"/>
    <mergeCell ref="AR4:AR5"/>
    <mergeCell ref="AS4:AS5"/>
    <mergeCell ref="AN4:AN5"/>
    <mergeCell ref="AQ4:AQ5"/>
    <mergeCell ref="AJ4:AJ5"/>
    <mergeCell ref="A12:A13"/>
    <mergeCell ref="Z12:Z13"/>
    <mergeCell ref="W13:X13"/>
    <mergeCell ref="A14:A15"/>
    <mergeCell ref="Z14:Z15"/>
    <mergeCell ref="W15:X15"/>
    <mergeCell ref="B12:B13"/>
    <mergeCell ref="B14:B15"/>
    <mergeCell ref="Y14:Y15"/>
    <mergeCell ref="Y12:Y13"/>
    <mergeCell ref="A8:A9"/>
    <mergeCell ref="Z8:Z9"/>
    <mergeCell ref="W9:X9"/>
    <mergeCell ref="A10:A11"/>
    <mergeCell ref="Z10:Z11"/>
    <mergeCell ref="W11:X11"/>
    <mergeCell ref="B8:B9"/>
    <mergeCell ref="B10:B11"/>
    <mergeCell ref="Y8:Y9"/>
    <mergeCell ref="Y10:Y11"/>
    <mergeCell ref="A1:Z1"/>
    <mergeCell ref="A3:A4"/>
    <mergeCell ref="E3:F4"/>
    <mergeCell ref="G3:H4"/>
    <mergeCell ref="Q3:R4"/>
    <mergeCell ref="S3:T4"/>
    <mergeCell ref="U3:V4"/>
    <mergeCell ref="W3:X3"/>
    <mergeCell ref="Y3:Y4"/>
    <mergeCell ref="D2:V2"/>
    <mergeCell ref="W2:Z2"/>
    <mergeCell ref="I3:J4"/>
    <mergeCell ref="K3:L4"/>
    <mergeCell ref="M3:N4"/>
    <mergeCell ref="O3:P4"/>
  </mergeCells>
  <phoneticPr fontId="9" type="noConversion"/>
  <printOptions horizontalCentered="1" verticalCentered="1"/>
  <pageMargins left="0.27559055118110237" right="0" top="0.23622047244094491" bottom="0.51181102362204722" header="0.19685039370078741" footer="0.27559055118110237"/>
  <pageSetup paperSize="9" scale="99" orientation="landscape" r:id="rId1"/>
  <headerFooter alignWithMargins="0">
    <oddFooter>&amp;L&amp;6Erstellt von Nina Woydack
am &amp;D, &amp;T&amp;R&amp;6&amp;F</oddFooter>
  </headerFooter>
  <colBreaks count="1" manualBreakCount="1">
    <brk id="2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45"/>
  <sheetViews>
    <sheetView tabSelected="1" zoomScaleNormal="100" zoomScaleSheetLayoutView="130" workbookViewId="0">
      <selection activeCell="Q28" sqref="Q28"/>
    </sheetView>
  </sheetViews>
  <sheetFormatPr baseColWidth="10" defaultRowHeight="12.75"/>
  <cols>
    <col min="1" max="1" width="5.85546875" style="45" customWidth="1"/>
    <col min="2" max="2" width="1.7109375" customWidth="1"/>
    <col min="4" max="4" width="14.42578125" customWidth="1"/>
    <col min="5" max="5" width="5.140625" customWidth="1"/>
    <col min="6" max="6" width="8.140625" customWidth="1"/>
    <col min="7" max="7" width="7.28515625" customWidth="1"/>
    <col min="8" max="8" width="7.140625" bestFit="1" customWidth="1"/>
    <col min="9" max="9" width="4.7109375" customWidth="1"/>
    <col min="10" max="10" width="4.28515625" customWidth="1"/>
    <col min="11" max="15" width="4.7109375" customWidth="1"/>
  </cols>
  <sheetData>
    <row r="1" spans="1:11" ht="20.25">
      <c r="A1" s="234" t="s">
        <v>17</v>
      </c>
      <c r="B1" s="234"/>
      <c r="C1" s="234"/>
      <c r="D1" s="234"/>
      <c r="E1" s="234"/>
      <c r="F1" s="234"/>
      <c r="G1" s="234"/>
      <c r="H1" s="234"/>
      <c r="I1" s="234"/>
    </row>
    <row r="2" spans="1:11" ht="15.75">
      <c r="A2" s="328" t="s">
        <v>47</v>
      </c>
      <c r="B2" s="328"/>
      <c r="C2" s="328"/>
      <c r="D2" s="328"/>
      <c r="E2" s="328"/>
      <c r="F2" s="328"/>
      <c r="G2" s="328"/>
      <c r="H2" s="328"/>
      <c r="I2" s="328"/>
    </row>
    <row r="4" spans="1:11">
      <c r="A4" s="234" t="str">
        <f>Beschrieb!C1</f>
        <v>19. Deutsche Meisterschaft im Faustball (Halle)</v>
      </c>
      <c r="B4" s="234"/>
      <c r="C4" s="234"/>
      <c r="D4" s="234"/>
      <c r="E4" s="234"/>
      <c r="F4" s="234"/>
      <c r="G4" s="234"/>
      <c r="H4" s="234"/>
      <c r="I4" s="234"/>
    </row>
    <row r="5" spans="1:11">
      <c r="A5" s="234"/>
      <c r="B5" s="234"/>
      <c r="C5" s="234"/>
      <c r="D5" s="234"/>
      <c r="E5" s="234"/>
      <c r="F5" s="234"/>
      <c r="G5" s="234"/>
      <c r="H5" s="234"/>
      <c r="I5" s="234"/>
    </row>
    <row r="6" spans="1:11">
      <c r="A6" s="328" t="str">
        <f>Beschrieb!C2</f>
        <v>vom 26 bis 27 Mai 2017 in Weiden LV Bayern</v>
      </c>
      <c r="B6" s="328"/>
      <c r="C6" s="328"/>
      <c r="D6" s="328"/>
      <c r="E6" s="328"/>
      <c r="F6" s="328"/>
      <c r="G6" s="328"/>
      <c r="H6" s="328"/>
      <c r="I6" s="328"/>
    </row>
    <row r="7" spans="1:11">
      <c r="A7" s="328"/>
      <c r="B7" s="328"/>
      <c r="C7" s="328"/>
      <c r="D7" s="328"/>
      <c r="E7" s="328"/>
      <c r="F7" s="328"/>
      <c r="G7" s="328"/>
      <c r="H7" s="328"/>
      <c r="I7" s="328"/>
    </row>
    <row r="15" spans="1:11" ht="20.25">
      <c r="A15" s="329" t="s">
        <v>21</v>
      </c>
      <c r="B15" s="329"/>
      <c r="C15" s="329"/>
      <c r="D15" s="329"/>
      <c r="E15" s="329"/>
      <c r="F15" s="329"/>
      <c r="G15" s="329"/>
      <c r="H15" s="329"/>
      <c r="I15" s="329"/>
      <c r="J15" s="329"/>
      <c r="K15" s="329"/>
    </row>
    <row r="16" spans="1:11" ht="19.5" customHeight="1"/>
    <row r="17" spans="1:15" ht="15.75">
      <c r="A17" s="43" t="s">
        <v>2</v>
      </c>
      <c r="B17" s="46"/>
      <c r="C17" s="330" t="s">
        <v>19</v>
      </c>
      <c r="D17" s="330"/>
      <c r="E17" s="330" t="s">
        <v>20</v>
      </c>
      <c r="F17" s="330"/>
      <c r="G17" s="330"/>
      <c r="J17" s="42"/>
      <c r="K17" s="155" t="s">
        <v>3</v>
      </c>
    </row>
    <row r="18" spans="1:15">
      <c r="A18" s="44"/>
      <c r="B18" s="42"/>
      <c r="C18" s="47"/>
      <c r="D18" s="47"/>
      <c r="E18" s="47"/>
      <c r="F18" s="47"/>
      <c r="G18" s="47"/>
      <c r="H18" s="48"/>
      <c r="I18" s="49"/>
      <c r="J18" s="47"/>
      <c r="K18" s="47"/>
    </row>
    <row r="19" spans="1:15" ht="18.75">
      <c r="A19" s="211">
        <v>1</v>
      </c>
      <c r="B19" s="146"/>
      <c r="C19" s="214" t="s">
        <v>97</v>
      </c>
      <c r="D19" s="160"/>
      <c r="E19" t="s">
        <v>70</v>
      </c>
      <c r="F19" s="156"/>
      <c r="G19" s="156"/>
      <c r="H19" s="156"/>
      <c r="I19" s="156"/>
      <c r="J19" s="146"/>
      <c r="K19" s="325">
        <v>14</v>
      </c>
      <c r="L19" s="325"/>
      <c r="M19" s="147"/>
      <c r="N19" s="147"/>
      <c r="O19" s="147"/>
    </row>
    <row r="20" spans="1:15" ht="9.9499999999999993" customHeight="1">
      <c r="A20" s="212"/>
      <c r="B20" s="146"/>
      <c r="C20" s="159"/>
      <c r="D20" s="157"/>
      <c r="E20" s="157"/>
      <c r="F20" s="157"/>
      <c r="G20" s="158"/>
      <c r="H20" s="159"/>
      <c r="I20" s="158"/>
      <c r="J20" s="146"/>
      <c r="K20" s="162"/>
      <c r="L20" s="163"/>
      <c r="M20" s="147"/>
      <c r="N20" s="147"/>
      <c r="O20" s="147"/>
    </row>
    <row r="21" spans="1:15" ht="18.75">
      <c r="A21" s="211">
        <v>2</v>
      </c>
      <c r="B21" s="146"/>
      <c r="C21" s="214" t="s">
        <v>66</v>
      </c>
      <c r="D21" s="160"/>
      <c r="E21" t="s">
        <v>67</v>
      </c>
      <c r="F21" s="156"/>
      <c r="G21" s="156"/>
      <c r="H21" s="156"/>
      <c r="I21" s="156"/>
      <c r="J21" s="146"/>
      <c r="K21" s="325">
        <v>14</v>
      </c>
      <c r="L21" s="325"/>
      <c r="M21" s="147"/>
      <c r="N21" s="147"/>
      <c r="O21" s="147"/>
    </row>
    <row r="22" spans="1:15" ht="9.9499999999999993" customHeight="1">
      <c r="A22" s="212"/>
      <c r="B22" s="146"/>
      <c r="C22" s="159"/>
      <c r="D22" s="157"/>
      <c r="E22" s="157"/>
      <c r="F22" s="157"/>
      <c r="G22" s="158"/>
      <c r="H22" s="159"/>
      <c r="I22" s="158"/>
      <c r="J22" s="146"/>
      <c r="K22" s="162"/>
      <c r="L22" s="163"/>
      <c r="M22" s="147"/>
      <c r="N22" s="147"/>
      <c r="O22" s="147"/>
    </row>
    <row r="23" spans="1:15" ht="18.75">
      <c r="A23" s="211">
        <v>3</v>
      </c>
      <c r="B23" s="146"/>
      <c r="C23" s="214" t="s">
        <v>74</v>
      </c>
      <c r="D23" s="160"/>
      <c r="E23" t="s">
        <v>68</v>
      </c>
      <c r="F23" s="156"/>
      <c r="G23" s="156"/>
      <c r="H23" s="156"/>
      <c r="I23" s="156"/>
      <c r="J23" s="146"/>
      <c r="K23" s="325">
        <v>8</v>
      </c>
      <c r="L23" s="325"/>
      <c r="M23" s="147"/>
      <c r="N23" s="147"/>
      <c r="O23" s="147"/>
    </row>
    <row r="24" spans="1:15" ht="9.9499999999999993" customHeight="1">
      <c r="A24" s="212"/>
      <c r="B24" s="146"/>
      <c r="C24" s="159"/>
      <c r="D24" s="157"/>
      <c r="E24" s="157"/>
      <c r="F24" s="157"/>
      <c r="G24" s="158"/>
      <c r="H24" s="159"/>
      <c r="I24" s="158"/>
      <c r="J24" s="146"/>
      <c r="K24" s="162"/>
      <c r="L24" s="163"/>
      <c r="M24" s="147"/>
      <c r="N24" s="147"/>
      <c r="O24" s="147"/>
    </row>
    <row r="25" spans="1:15" ht="18.75">
      <c r="A25" s="211">
        <v>4</v>
      </c>
      <c r="B25" s="146"/>
      <c r="C25" s="214" t="s">
        <v>76</v>
      </c>
      <c r="D25" s="160"/>
      <c r="E25" t="s">
        <v>69</v>
      </c>
      <c r="F25" s="156"/>
      <c r="G25" s="156"/>
      <c r="H25" s="156"/>
      <c r="I25" s="156"/>
      <c r="J25" s="146"/>
      <c r="K25" s="325">
        <v>4</v>
      </c>
      <c r="L25" s="325"/>
      <c r="M25" s="147"/>
      <c r="N25" s="147"/>
      <c r="O25" s="147"/>
    </row>
    <row r="26" spans="1:15" ht="9.9499999999999993" customHeight="1">
      <c r="A26" s="212"/>
      <c r="B26" s="146"/>
      <c r="C26" s="214"/>
      <c r="D26" s="157"/>
      <c r="E26" s="157"/>
      <c r="F26" s="157"/>
      <c r="G26" s="158"/>
      <c r="H26" s="159"/>
      <c r="I26" s="158"/>
      <c r="J26" s="146"/>
      <c r="K26" s="162"/>
      <c r="L26" s="163"/>
      <c r="M26" s="147"/>
      <c r="N26" s="147"/>
      <c r="O26" s="147"/>
    </row>
    <row r="27" spans="1:15" ht="18.75">
      <c r="A27" s="211">
        <v>5</v>
      </c>
      <c r="B27" s="146"/>
      <c r="C27" s="214" t="s">
        <v>75</v>
      </c>
      <c r="D27" s="160"/>
      <c r="E27" t="s">
        <v>68</v>
      </c>
      <c r="F27" s="156"/>
      <c r="G27" s="156"/>
      <c r="H27" s="156"/>
      <c r="I27" s="156"/>
      <c r="J27" s="146"/>
      <c r="K27" s="325">
        <v>0</v>
      </c>
      <c r="L27" s="325"/>
      <c r="M27" s="147"/>
      <c r="N27" s="147"/>
      <c r="O27" s="147"/>
    </row>
    <row r="28" spans="1:15" ht="9.9499999999999993" customHeight="1">
      <c r="A28" s="212"/>
      <c r="B28" s="146"/>
      <c r="C28" s="159"/>
      <c r="D28" s="157"/>
      <c r="E28" s="157"/>
      <c r="F28" s="157"/>
      <c r="G28" s="158"/>
      <c r="H28" s="159"/>
      <c r="I28" s="158"/>
      <c r="J28" s="146"/>
      <c r="K28" s="162"/>
      <c r="L28" s="163"/>
      <c r="M28" s="147"/>
      <c r="N28" s="147"/>
      <c r="O28" s="147"/>
    </row>
    <row r="29" spans="1:15" ht="9.9499999999999993" customHeight="1">
      <c r="A29" s="212"/>
      <c r="B29" s="146"/>
      <c r="C29" s="157"/>
      <c r="D29" s="157"/>
      <c r="E29" s="157"/>
      <c r="F29" s="157"/>
      <c r="G29" s="157"/>
      <c r="H29" s="157"/>
      <c r="I29" s="157"/>
      <c r="J29" s="146"/>
      <c r="K29" s="162"/>
      <c r="L29" s="163"/>
      <c r="M29" s="147"/>
      <c r="N29" s="147"/>
      <c r="O29" s="147"/>
    </row>
    <row r="30" spans="1:15" ht="18.75">
      <c r="A30" s="211"/>
      <c r="B30" s="146"/>
      <c r="C30" s="326"/>
      <c r="D30" s="326"/>
      <c r="E30" s="327"/>
      <c r="F30" s="327"/>
      <c r="G30" s="327"/>
      <c r="H30" s="327"/>
      <c r="I30" s="327"/>
      <c r="J30" s="147"/>
      <c r="K30" s="325"/>
      <c r="L30" s="325"/>
      <c r="M30" s="147"/>
      <c r="N30" s="147"/>
      <c r="O30" s="147"/>
    </row>
    <row r="31" spans="1:15" ht="9.9499999999999993" customHeight="1">
      <c r="A31" s="213"/>
      <c r="B31" s="147"/>
      <c r="C31" s="158"/>
      <c r="D31" s="158"/>
      <c r="E31" s="158"/>
      <c r="F31" s="158"/>
      <c r="G31" s="158"/>
      <c r="H31" s="158"/>
      <c r="I31" s="158"/>
      <c r="J31" s="147"/>
      <c r="K31" s="163"/>
      <c r="L31" s="163"/>
      <c r="M31" s="147"/>
      <c r="N31" s="147"/>
      <c r="O31" s="147"/>
    </row>
    <row r="32" spans="1:15" ht="18.75">
      <c r="A32" s="211"/>
      <c r="B32" s="146"/>
      <c r="C32" s="326"/>
      <c r="D32" s="326"/>
      <c r="E32" s="327"/>
      <c r="F32" s="327"/>
      <c r="G32" s="327"/>
      <c r="H32" s="327"/>
      <c r="I32" s="327"/>
      <c r="J32" s="147"/>
      <c r="K32" s="325"/>
      <c r="L32" s="325"/>
      <c r="M32" s="147"/>
      <c r="N32" s="147"/>
      <c r="O32" s="147"/>
    </row>
    <row r="33" spans="1:15" ht="9.9499999999999993" customHeight="1">
      <c r="A33" s="213"/>
      <c r="B33" s="147"/>
      <c r="C33" s="158"/>
      <c r="D33" s="158"/>
      <c r="E33" s="158"/>
      <c r="F33" s="158"/>
      <c r="G33" s="158"/>
      <c r="H33" s="158"/>
      <c r="I33" s="158"/>
      <c r="J33" s="147"/>
      <c r="K33" s="163"/>
      <c r="L33" s="163"/>
      <c r="M33" s="147"/>
      <c r="N33" s="147"/>
      <c r="O33" s="147"/>
    </row>
    <row r="34" spans="1:15" ht="18.75">
      <c r="A34" s="211"/>
      <c r="B34" s="146"/>
      <c r="C34" s="326"/>
      <c r="D34" s="326"/>
      <c r="E34" s="327"/>
      <c r="F34" s="327"/>
      <c r="G34" s="327"/>
      <c r="H34" s="327"/>
      <c r="I34" s="327"/>
      <c r="J34" s="147"/>
      <c r="K34" s="325"/>
      <c r="L34" s="325"/>
      <c r="M34" s="147"/>
      <c r="N34" s="147"/>
      <c r="O34" s="147"/>
    </row>
    <row r="35" spans="1:15" ht="18.75">
      <c r="A35" s="211"/>
      <c r="B35" s="146"/>
      <c r="C35" s="160"/>
      <c r="D35" s="160"/>
      <c r="E35" s="156"/>
      <c r="F35" s="156"/>
      <c r="G35" s="156"/>
      <c r="H35" s="156"/>
      <c r="I35" s="156"/>
      <c r="J35" s="147"/>
      <c r="K35" s="161"/>
      <c r="L35" s="161"/>
      <c r="M35" s="147"/>
      <c r="N35" s="147"/>
      <c r="O35" s="147"/>
    </row>
    <row r="36" spans="1:15">
      <c r="A36" s="44"/>
      <c r="B36" s="42"/>
      <c r="C36" s="50"/>
      <c r="D36" s="50"/>
      <c r="E36" s="47"/>
      <c r="F36" s="47"/>
      <c r="G36" s="49"/>
      <c r="H36" s="48"/>
      <c r="I36" s="49"/>
      <c r="J36" s="49"/>
      <c r="K36" s="164"/>
      <c r="L36" s="32"/>
    </row>
    <row r="37" spans="1:15" s="173" customFormat="1" ht="13.5" customHeight="1">
      <c r="A37" s="172"/>
      <c r="C37" s="174" t="s">
        <v>44</v>
      </c>
      <c r="D37" s="174"/>
      <c r="E37" s="174"/>
      <c r="F37" s="175" t="str">
        <f>Beschrieb!A19</f>
        <v xml:space="preserve">DBS-Beauftragter </v>
      </c>
      <c r="G37" s="174"/>
      <c r="H37" s="174"/>
      <c r="I37" s="174"/>
      <c r="J37" s="175" t="s">
        <v>45</v>
      </c>
      <c r="K37" s="175"/>
      <c r="L37" s="175"/>
    </row>
    <row r="38" spans="1:15" ht="6.75" customHeight="1">
      <c r="C38" s="150"/>
      <c r="D38" s="150"/>
      <c r="E38" s="150"/>
      <c r="F38" s="150"/>
      <c r="G38" s="150"/>
      <c r="H38" s="150"/>
      <c r="I38" s="150"/>
      <c r="J38" s="151"/>
      <c r="K38" s="151"/>
      <c r="L38" s="151"/>
    </row>
    <row r="39" spans="1:15" s="52" customFormat="1" ht="13.5" customHeight="1">
      <c r="A39" s="51"/>
      <c r="C39" s="148" t="str">
        <f>Beschrieb!A29</f>
        <v>Nina Woydack</v>
      </c>
      <c r="D39" s="148"/>
      <c r="E39" s="148"/>
      <c r="F39" s="149" t="str">
        <f>Beschrieb!A21</f>
        <v>Sigismund Patzer</v>
      </c>
      <c r="G39" s="148"/>
      <c r="H39" s="148"/>
      <c r="I39" s="148"/>
      <c r="J39" s="149" t="s">
        <v>55</v>
      </c>
      <c r="K39" s="149"/>
      <c r="L39" s="149"/>
      <c r="M39" s="149"/>
      <c r="N39" s="149"/>
    </row>
    <row r="40" spans="1:15" ht="13.5" customHeight="1">
      <c r="C40" s="150" t="str">
        <f>Beschrieb!A30</f>
        <v>Pausstr. 106</v>
      </c>
      <c r="D40" s="150"/>
      <c r="E40" s="150"/>
      <c r="F40" s="152" t="str">
        <f>Beschrieb!A22</f>
        <v>Reinerzer Ring 82</v>
      </c>
      <c r="G40" s="150"/>
      <c r="H40" s="150"/>
      <c r="I40" s="150"/>
      <c r="J40" s="152" t="s">
        <v>56</v>
      </c>
      <c r="K40" s="152"/>
      <c r="L40" s="152"/>
      <c r="M40" s="152"/>
      <c r="N40" s="152"/>
    </row>
    <row r="41" spans="1:15" ht="13.5" customHeight="1">
      <c r="C41" s="150" t="str">
        <f>Beschrieb!A31</f>
        <v>45357 Essen</v>
      </c>
      <c r="D41" s="150"/>
      <c r="E41" s="150"/>
      <c r="F41" s="152" t="str">
        <f>Beschrieb!A23</f>
        <v>58511 Lüdenscheid</v>
      </c>
      <c r="G41" s="150"/>
      <c r="H41" s="150"/>
      <c r="I41" s="150"/>
      <c r="J41" s="152" t="s">
        <v>57</v>
      </c>
      <c r="K41" s="152"/>
      <c r="L41" s="152"/>
      <c r="M41" s="152"/>
      <c r="N41" s="152"/>
    </row>
    <row r="42" spans="1:15" ht="13.5" customHeight="1">
      <c r="C42" s="150" t="str">
        <f>Beschrieb!A32</f>
        <v>Tel:   0201 / 56420299</v>
      </c>
      <c r="D42" s="150"/>
      <c r="E42" s="150"/>
      <c r="F42" s="152" t="str">
        <f>Beschrieb!A24</f>
        <v>Tel.: 02351 - 458875</v>
      </c>
      <c r="G42" s="150"/>
      <c r="H42" s="150"/>
      <c r="I42" s="150"/>
      <c r="J42" s="152" t="s">
        <v>58</v>
      </c>
      <c r="K42" s="152"/>
      <c r="L42" s="152"/>
      <c r="M42" s="152"/>
      <c r="N42" s="152"/>
    </row>
    <row r="43" spans="1:15" ht="12.75" customHeight="1">
      <c r="C43" s="154" t="str">
        <f>Beschrieb!A33</f>
        <v>nina.woydack@gmx.de</v>
      </c>
      <c r="D43" s="150"/>
      <c r="E43" s="150"/>
      <c r="F43" s="154" t="str">
        <f>Beschrieb!A25</f>
        <v>Patzer-Prellball-dbs@t-onlinde.de</v>
      </c>
      <c r="G43" s="154"/>
      <c r="H43" s="150"/>
      <c r="I43" s="150"/>
      <c r="J43" s="154" t="s">
        <v>59</v>
      </c>
      <c r="K43" s="154"/>
      <c r="L43" s="154"/>
      <c r="M43" s="154"/>
      <c r="N43" s="154"/>
    </row>
    <row r="44" spans="1:15" ht="13.5">
      <c r="C44" s="47"/>
      <c r="D44" s="154"/>
      <c r="E44" s="154"/>
      <c r="F44" s="153"/>
      <c r="G44" s="154"/>
      <c r="H44" s="154"/>
      <c r="I44" s="154"/>
      <c r="J44" s="150"/>
      <c r="K44" s="150"/>
      <c r="L44" s="42"/>
    </row>
    <row r="45" spans="1:15">
      <c r="C45" s="49"/>
      <c r="D45" s="47"/>
      <c r="E45" s="47"/>
      <c r="F45" s="47"/>
      <c r="G45" s="47"/>
      <c r="H45" s="47"/>
      <c r="I45" s="47"/>
      <c r="J45" s="47"/>
      <c r="K45" s="47"/>
      <c r="L45" s="42"/>
    </row>
  </sheetData>
  <mergeCells count="21">
    <mergeCell ref="K21:L21"/>
    <mergeCell ref="K32:L32"/>
    <mergeCell ref="A1:I1"/>
    <mergeCell ref="A4:I5"/>
    <mergeCell ref="A6:I7"/>
    <mergeCell ref="C30:D30"/>
    <mergeCell ref="A15:K15"/>
    <mergeCell ref="C17:D17"/>
    <mergeCell ref="A2:I2"/>
    <mergeCell ref="E17:G17"/>
    <mergeCell ref="K19:L19"/>
    <mergeCell ref="K34:L34"/>
    <mergeCell ref="K23:L23"/>
    <mergeCell ref="C34:D34"/>
    <mergeCell ref="K25:L25"/>
    <mergeCell ref="E30:I30"/>
    <mergeCell ref="E32:I32"/>
    <mergeCell ref="E34:I34"/>
    <mergeCell ref="C32:D32"/>
    <mergeCell ref="K27:L27"/>
    <mergeCell ref="K30:L30"/>
  </mergeCells>
  <phoneticPr fontId="9" type="noConversion"/>
  <hyperlinks>
    <hyperlink ref="J43" r:id="rId1"/>
  </hyperlinks>
  <pageMargins left="0.6692913385826772" right="0.19685039370078741" top="1.4173228346456694" bottom="0.51181102362204722" header="0.19685039370078741" footer="0.31496062992125984"/>
  <pageSetup paperSize="9" orientation="portrait" horizontalDpi="4294967293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Tabelle10"/>
  <dimension ref="A1:L60"/>
  <sheetViews>
    <sheetView workbookViewId="0"/>
  </sheetViews>
  <sheetFormatPr baseColWidth="10" defaultRowHeight="12.75"/>
  <cols>
    <col min="1" max="1" width="7" style="59" customWidth="1"/>
    <col min="2" max="2" width="17.42578125" style="59" customWidth="1"/>
    <col min="3" max="3" width="1.85546875" style="59" customWidth="1"/>
    <col min="4" max="4" width="17.85546875" style="59" customWidth="1"/>
    <col min="5" max="5" width="5.42578125" style="62" customWidth="1"/>
    <col min="6" max="6" width="2.42578125" style="59" customWidth="1"/>
    <col min="7" max="8" width="5.140625" style="62" customWidth="1"/>
    <col min="9" max="9" width="1.7109375" style="59" customWidth="1"/>
    <col min="10" max="10" width="8" style="59" bestFit="1" customWidth="1"/>
    <col min="11" max="12" width="11.42578125" style="60"/>
    <col min="13" max="16384" width="11.42578125" style="59"/>
  </cols>
  <sheetData>
    <row r="1" spans="1:11">
      <c r="B1" s="335" t="s">
        <v>36</v>
      </c>
      <c r="C1" s="335"/>
      <c r="D1" s="335"/>
      <c r="E1" s="335"/>
      <c r="F1" s="335"/>
      <c r="G1" s="335"/>
      <c r="H1" s="335"/>
      <c r="I1" s="335"/>
    </row>
    <row r="2" spans="1:11">
      <c r="B2" s="335"/>
      <c r="C2" s="335"/>
      <c r="D2" s="335"/>
      <c r="E2" s="335"/>
      <c r="F2" s="335"/>
      <c r="G2" s="335"/>
      <c r="H2" s="335"/>
      <c r="I2" s="335"/>
    </row>
    <row r="4" spans="1:11">
      <c r="A4" s="59" t="s">
        <v>23</v>
      </c>
      <c r="B4" s="334" t="s">
        <v>24</v>
      </c>
      <c r="C4" s="334"/>
      <c r="D4" s="334"/>
      <c r="E4" s="334"/>
      <c r="F4" s="334"/>
      <c r="G4" s="334"/>
      <c r="H4" s="334"/>
      <c r="I4" s="334"/>
      <c r="J4" s="334"/>
      <c r="K4" s="334"/>
    </row>
    <row r="5" spans="1:11">
      <c r="B5" s="334"/>
      <c r="C5" s="334"/>
      <c r="D5" s="334"/>
      <c r="E5" s="334"/>
      <c r="F5" s="334"/>
      <c r="G5" s="334"/>
      <c r="H5" s="334"/>
      <c r="I5" s="334"/>
      <c r="J5" s="334"/>
      <c r="K5" s="334"/>
    </row>
    <row r="7" spans="1:11">
      <c r="A7" s="59" t="s">
        <v>25</v>
      </c>
      <c r="B7" s="336" t="s">
        <v>26</v>
      </c>
      <c r="C7" s="336"/>
      <c r="D7" s="336"/>
      <c r="E7" s="336"/>
      <c r="F7" s="336"/>
      <c r="G7" s="336"/>
      <c r="H7" s="336"/>
      <c r="I7" s="336"/>
      <c r="J7" s="336"/>
      <c r="K7" s="336"/>
    </row>
    <row r="9" spans="1:11">
      <c r="A9" s="59" t="s">
        <v>27</v>
      </c>
      <c r="B9" s="333" t="s">
        <v>28</v>
      </c>
      <c r="C9" s="333"/>
      <c r="D9" s="333"/>
      <c r="E9" s="333"/>
      <c r="F9" s="333"/>
      <c r="G9" s="333"/>
      <c r="H9" s="333"/>
      <c r="I9" s="333"/>
      <c r="J9" s="333"/>
      <c r="K9" s="333"/>
    </row>
    <row r="11" spans="1:11">
      <c r="A11" s="59" t="s">
        <v>29</v>
      </c>
      <c r="B11" s="334" t="s">
        <v>30</v>
      </c>
      <c r="C11" s="334"/>
      <c r="D11" s="334"/>
      <c r="E11" s="334"/>
      <c r="F11" s="334"/>
      <c r="G11" s="334"/>
      <c r="H11" s="334"/>
      <c r="I11" s="334"/>
      <c r="J11" s="334"/>
      <c r="K11" s="334"/>
    </row>
    <row r="12" spans="1:11">
      <c r="B12" s="334"/>
      <c r="C12" s="334"/>
      <c r="D12" s="334"/>
      <c r="E12" s="334"/>
      <c r="F12" s="334"/>
      <c r="G12" s="334"/>
      <c r="H12" s="334"/>
      <c r="I12" s="334"/>
      <c r="J12" s="334"/>
      <c r="K12" s="334"/>
    </row>
    <row r="13" spans="1:11">
      <c r="B13" s="334"/>
      <c r="C13" s="334"/>
      <c r="D13" s="334"/>
      <c r="E13" s="334"/>
      <c r="F13" s="334"/>
      <c r="G13" s="334"/>
      <c r="H13" s="334"/>
      <c r="I13" s="334"/>
      <c r="J13" s="334"/>
      <c r="K13" s="334"/>
    </row>
    <row r="15" spans="1:11">
      <c r="B15" s="61" t="s">
        <v>31</v>
      </c>
      <c r="C15" s="61"/>
    </row>
    <row r="17" spans="2:12">
      <c r="B17" s="59" t="s">
        <v>32</v>
      </c>
      <c r="F17" s="63" t="s">
        <v>8</v>
      </c>
      <c r="G17" s="64"/>
      <c r="H17" s="331"/>
      <c r="I17" s="331"/>
      <c r="J17" s="331"/>
      <c r="K17" s="332"/>
    </row>
    <row r="18" spans="2:12">
      <c r="H18" s="65"/>
      <c r="I18" s="66"/>
    </row>
    <row r="19" spans="2:12">
      <c r="F19" s="63" t="s">
        <v>10</v>
      </c>
      <c r="G19" s="64"/>
      <c r="H19" s="331"/>
      <c r="I19" s="331"/>
      <c r="J19" s="331"/>
      <c r="K19" s="332"/>
    </row>
    <row r="20" spans="2:12">
      <c r="H20" s="65"/>
      <c r="I20" s="66"/>
    </row>
    <row r="21" spans="2:12">
      <c r="F21" s="67" t="s">
        <v>11</v>
      </c>
      <c r="G21" s="68"/>
      <c r="H21" s="331"/>
      <c r="I21" s="331"/>
      <c r="J21" s="331"/>
      <c r="K21" s="332"/>
    </row>
    <row r="22" spans="2:12">
      <c r="H22" s="65"/>
      <c r="I22" s="66"/>
    </row>
    <row r="23" spans="2:12">
      <c r="F23" s="67" t="s">
        <v>12</v>
      </c>
      <c r="G23" s="68"/>
      <c r="H23" s="331"/>
      <c r="I23" s="331"/>
      <c r="J23" s="331"/>
      <c r="K23" s="332"/>
    </row>
    <row r="24" spans="2:12">
      <c r="H24" s="65"/>
      <c r="I24" s="66"/>
    </row>
    <row r="25" spans="2:12">
      <c r="F25" s="63" t="s">
        <v>9</v>
      </c>
      <c r="G25" s="64"/>
      <c r="H25" s="331"/>
      <c r="I25" s="331"/>
      <c r="J25" s="331"/>
      <c r="K25" s="332"/>
    </row>
    <row r="27" spans="2:12">
      <c r="B27" s="69" t="s">
        <v>13</v>
      </c>
      <c r="C27" s="69"/>
      <c r="D27" s="69"/>
      <c r="E27" s="69" t="s">
        <v>14</v>
      </c>
      <c r="F27" s="69"/>
      <c r="G27" s="69"/>
      <c r="H27" s="69" t="s">
        <v>3</v>
      </c>
      <c r="I27" s="69"/>
      <c r="J27" s="69"/>
    </row>
    <row r="29" spans="2:12">
      <c r="B29" s="70">
        <f>H17</f>
        <v>0</v>
      </c>
      <c r="C29" s="71" t="s">
        <v>15</v>
      </c>
      <c r="D29" s="72">
        <f>H19</f>
        <v>0</v>
      </c>
      <c r="E29" s="73"/>
      <c r="F29" s="74" t="s">
        <v>15</v>
      </c>
      <c r="G29" s="75"/>
      <c r="H29" s="76">
        <f t="shared" ref="H29:H48" si="0">IF(E29&gt;G29,2,IF(G29+E29=0,0,IF(E29=G29,1,0)))</f>
        <v>0</v>
      </c>
      <c r="I29" s="76" t="s">
        <v>15</v>
      </c>
      <c r="J29" s="76">
        <f t="shared" ref="J29:J48" si="1">IF(G29&gt;E29,2,IF(E29+G29=0,0,IF(G29=E29,1,0)))</f>
        <v>0</v>
      </c>
      <c r="K29" s="62"/>
      <c r="L29" s="62"/>
    </row>
    <row r="30" spans="2:12">
      <c r="B30" s="70">
        <f>H17</f>
        <v>0</v>
      </c>
      <c r="C30" s="71" t="s">
        <v>15</v>
      </c>
      <c r="D30" s="72">
        <f>H21</f>
        <v>0</v>
      </c>
      <c r="E30" s="73"/>
      <c r="F30" s="74" t="s">
        <v>15</v>
      </c>
      <c r="G30" s="75"/>
      <c r="H30" s="76">
        <f t="shared" si="0"/>
        <v>0</v>
      </c>
      <c r="I30" s="76" t="s">
        <v>15</v>
      </c>
      <c r="J30" s="76">
        <f t="shared" si="1"/>
        <v>0</v>
      </c>
      <c r="K30" s="62"/>
      <c r="L30" s="62"/>
    </row>
    <row r="31" spans="2:12">
      <c r="B31" s="77">
        <f>H17</f>
        <v>0</v>
      </c>
      <c r="C31" s="78" t="s">
        <v>15</v>
      </c>
      <c r="D31" s="79">
        <f>H23</f>
        <v>0</v>
      </c>
      <c r="E31" s="80"/>
      <c r="F31" s="81" t="s">
        <v>15</v>
      </c>
      <c r="G31" s="82"/>
      <c r="H31" s="83">
        <f t="shared" si="0"/>
        <v>0</v>
      </c>
      <c r="I31" s="83" t="s">
        <v>15</v>
      </c>
      <c r="J31" s="83">
        <f t="shared" si="1"/>
        <v>0</v>
      </c>
      <c r="K31" s="62" t="s">
        <v>33</v>
      </c>
      <c r="L31" s="62" t="s">
        <v>34</v>
      </c>
    </row>
    <row r="32" spans="2:12" ht="13.5" thickBot="1">
      <c r="B32" s="84">
        <f>H17</f>
        <v>0</v>
      </c>
      <c r="C32" s="85" t="s">
        <v>15</v>
      </c>
      <c r="D32" s="86">
        <f>H25</f>
        <v>0</v>
      </c>
      <c r="E32" s="87"/>
      <c r="F32" s="88" t="s">
        <v>15</v>
      </c>
      <c r="G32" s="89"/>
      <c r="H32" s="90">
        <f t="shared" si="0"/>
        <v>0</v>
      </c>
      <c r="I32" s="90" t="s">
        <v>15</v>
      </c>
      <c r="J32" s="90">
        <f t="shared" si="1"/>
        <v>0</v>
      </c>
      <c r="K32" s="91">
        <f>(H29+H30+H31+H32)-(J29+J30+J31+J32)</f>
        <v>0</v>
      </c>
      <c r="L32" s="91">
        <f>(E29-G29)+(E30-G30)+(E31-G31)+(E32-G32)</f>
        <v>0</v>
      </c>
    </row>
    <row r="33" spans="2:12">
      <c r="B33" s="92">
        <f>H19</f>
        <v>0</v>
      </c>
      <c r="C33" s="93" t="s">
        <v>15</v>
      </c>
      <c r="D33" s="94">
        <f>H17</f>
        <v>0</v>
      </c>
      <c r="E33" s="95">
        <f>G29</f>
        <v>0</v>
      </c>
      <c r="F33" s="96" t="s">
        <v>15</v>
      </c>
      <c r="G33" s="97">
        <f>E29</f>
        <v>0</v>
      </c>
      <c r="H33" s="98">
        <f t="shared" si="0"/>
        <v>0</v>
      </c>
      <c r="I33" s="98" t="s">
        <v>15</v>
      </c>
      <c r="J33" s="98">
        <f t="shared" si="1"/>
        <v>0</v>
      </c>
      <c r="K33" s="62"/>
      <c r="L33" s="62"/>
    </row>
    <row r="34" spans="2:12">
      <c r="B34" s="70">
        <f>H19</f>
        <v>0</v>
      </c>
      <c r="C34" s="71" t="s">
        <v>15</v>
      </c>
      <c r="D34" s="72">
        <f>H21</f>
        <v>0</v>
      </c>
      <c r="E34" s="73"/>
      <c r="F34" s="74" t="s">
        <v>15</v>
      </c>
      <c r="G34" s="75"/>
      <c r="H34" s="76">
        <f t="shared" si="0"/>
        <v>0</v>
      </c>
      <c r="I34" s="76" t="s">
        <v>15</v>
      </c>
      <c r="J34" s="76">
        <f t="shared" si="1"/>
        <v>0</v>
      </c>
      <c r="K34" s="62"/>
      <c r="L34" s="62"/>
    </row>
    <row r="35" spans="2:12">
      <c r="B35" s="77">
        <f>H19</f>
        <v>0</v>
      </c>
      <c r="C35" s="78" t="s">
        <v>15</v>
      </c>
      <c r="D35" s="79">
        <f>H23</f>
        <v>0</v>
      </c>
      <c r="E35" s="80"/>
      <c r="F35" s="81" t="s">
        <v>15</v>
      </c>
      <c r="G35" s="82"/>
      <c r="H35" s="83">
        <f t="shared" si="0"/>
        <v>0</v>
      </c>
      <c r="I35" s="83" t="s">
        <v>15</v>
      </c>
      <c r="J35" s="83">
        <f t="shared" si="1"/>
        <v>0</v>
      </c>
      <c r="K35" s="62"/>
      <c r="L35" s="62"/>
    </row>
    <row r="36" spans="2:12" ht="13.5" thickBot="1">
      <c r="B36" s="84">
        <f>H19</f>
        <v>0</v>
      </c>
      <c r="C36" s="85" t="s">
        <v>15</v>
      </c>
      <c r="D36" s="86">
        <f>H25</f>
        <v>0</v>
      </c>
      <c r="E36" s="87"/>
      <c r="F36" s="88" t="s">
        <v>15</v>
      </c>
      <c r="G36" s="89"/>
      <c r="H36" s="90">
        <f t="shared" si="0"/>
        <v>0</v>
      </c>
      <c r="I36" s="90"/>
      <c r="J36" s="90">
        <f t="shared" si="1"/>
        <v>0</v>
      </c>
      <c r="K36" s="91">
        <f>(H33+H34+H35+H36)-(J33+J34+J35+J36)</f>
        <v>0</v>
      </c>
      <c r="L36" s="91">
        <f>(E33-G33)+(E34-G34)+(E35-G35)+(E36-G36)</f>
        <v>0</v>
      </c>
    </row>
    <row r="37" spans="2:12">
      <c r="B37" s="92">
        <f>H21</f>
        <v>0</v>
      </c>
      <c r="C37" s="93" t="s">
        <v>15</v>
      </c>
      <c r="D37" s="94">
        <f>H17</f>
        <v>0</v>
      </c>
      <c r="E37" s="95">
        <f>G30</f>
        <v>0</v>
      </c>
      <c r="F37" s="96" t="s">
        <v>15</v>
      </c>
      <c r="G37" s="97">
        <f>E30</f>
        <v>0</v>
      </c>
      <c r="H37" s="98">
        <f t="shared" si="0"/>
        <v>0</v>
      </c>
      <c r="I37" s="98" t="s">
        <v>15</v>
      </c>
      <c r="J37" s="98">
        <f t="shared" si="1"/>
        <v>0</v>
      </c>
      <c r="K37" s="62"/>
      <c r="L37" s="62"/>
    </row>
    <row r="38" spans="2:12">
      <c r="B38" s="70">
        <f>H21</f>
        <v>0</v>
      </c>
      <c r="C38" s="71" t="s">
        <v>15</v>
      </c>
      <c r="D38" s="72">
        <f>H19</f>
        <v>0</v>
      </c>
      <c r="E38" s="95">
        <f>G34</f>
        <v>0</v>
      </c>
      <c r="F38" s="96" t="s">
        <v>15</v>
      </c>
      <c r="G38" s="97">
        <f>E34</f>
        <v>0</v>
      </c>
      <c r="H38" s="76">
        <f t="shared" si="0"/>
        <v>0</v>
      </c>
      <c r="I38" s="76" t="s">
        <v>15</v>
      </c>
      <c r="J38" s="76">
        <f t="shared" si="1"/>
        <v>0</v>
      </c>
      <c r="K38" s="62"/>
      <c r="L38" s="62"/>
    </row>
    <row r="39" spans="2:12">
      <c r="B39" s="77">
        <f>H21</f>
        <v>0</v>
      </c>
      <c r="C39" s="78"/>
      <c r="D39" s="79">
        <f>H23</f>
        <v>0</v>
      </c>
      <c r="E39" s="80"/>
      <c r="F39" s="81"/>
      <c r="G39" s="82"/>
      <c r="H39" s="83">
        <f t="shared" si="0"/>
        <v>0</v>
      </c>
      <c r="I39" s="83"/>
      <c r="J39" s="83">
        <f t="shared" si="1"/>
        <v>0</v>
      </c>
      <c r="K39" s="62"/>
      <c r="L39" s="62"/>
    </row>
    <row r="40" spans="2:12" ht="13.5" thickBot="1">
      <c r="B40" s="84">
        <f>H21</f>
        <v>0</v>
      </c>
      <c r="C40" s="85"/>
      <c r="D40" s="86">
        <f>H25</f>
        <v>0</v>
      </c>
      <c r="E40" s="87"/>
      <c r="F40" s="88"/>
      <c r="G40" s="89"/>
      <c r="H40" s="90">
        <f t="shared" si="0"/>
        <v>0</v>
      </c>
      <c r="I40" s="90"/>
      <c r="J40" s="90">
        <f t="shared" si="1"/>
        <v>0</v>
      </c>
      <c r="K40" s="91">
        <f>(H37+H38+H39+H40)-(J37+J38+J39+J40)</f>
        <v>0</v>
      </c>
      <c r="L40" s="91">
        <f>(E37-G37)+(E38-G38)+(E39-G39)+(E40-G40)</f>
        <v>0</v>
      </c>
    </row>
    <row r="41" spans="2:12">
      <c r="B41" s="92">
        <f>H23</f>
        <v>0</v>
      </c>
      <c r="C41" s="93" t="s">
        <v>15</v>
      </c>
      <c r="D41" s="99">
        <f>H17</f>
        <v>0</v>
      </c>
      <c r="E41" s="95">
        <f>G31</f>
        <v>0</v>
      </c>
      <c r="F41" s="96" t="s">
        <v>15</v>
      </c>
      <c r="G41" s="97">
        <f>E31</f>
        <v>0</v>
      </c>
      <c r="H41" s="98">
        <f t="shared" si="0"/>
        <v>0</v>
      </c>
      <c r="I41" s="98" t="s">
        <v>15</v>
      </c>
      <c r="J41" s="98">
        <f t="shared" si="1"/>
        <v>0</v>
      </c>
      <c r="K41" s="62"/>
      <c r="L41" s="62"/>
    </row>
    <row r="42" spans="2:12">
      <c r="B42" s="70">
        <f>H23</f>
        <v>0</v>
      </c>
      <c r="C42" s="71"/>
      <c r="D42" s="100">
        <f>H19</f>
        <v>0</v>
      </c>
      <c r="E42" s="95">
        <f>G35</f>
        <v>0</v>
      </c>
      <c r="F42" s="96" t="s">
        <v>15</v>
      </c>
      <c r="G42" s="97">
        <f>E35</f>
        <v>0</v>
      </c>
      <c r="H42" s="98">
        <f t="shared" si="0"/>
        <v>0</v>
      </c>
      <c r="I42" s="98" t="s">
        <v>15</v>
      </c>
      <c r="J42" s="98">
        <f t="shared" si="1"/>
        <v>0</v>
      </c>
      <c r="K42" s="62"/>
      <c r="L42" s="62"/>
    </row>
    <row r="43" spans="2:12">
      <c r="B43" s="101">
        <f>H23</f>
        <v>0</v>
      </c>
      <c r="C43" s="102"/>
      <c r="D43" s="66">
        <f>H21</f>
        <v>0</v>
      </c>
      <c r="E43" s="103">
        <f>G39</f>
        <v>0</v>
      </c>
      <c r="F43" s="104" t="s">
        <v>15</v>
      </c>
      <c r="G43" s="105">
        <f>E39</f>
        <v>0</v>
      </c>
      <c r="H43" s="98">
        <f t="shared" si="0"/>
        <v>0</v>
      </c>
      <c r="I43" s="98" t="s">
        <v>15</v>
      </c>
      <c r="J43" s="98">
        <f t="shared" si="1"/>
        <v>0</v>
      </c>
      <c r="K43" s="62"/>
      <c r="L43" s="62"/>
    </row>
    <row r="44" spans="2:12" ht="13.5" thickBot="1">
      <c r="B44" s="84">
        <f>H23</f>
        <v>0</v>
      </c>
      <c r="C44" s="85"/>
      <c r="D44" s="106">
        <f>H25</f>
        <v>0</v>
      </c>
      <c r="E44" s="87"/>
      <c r="F44" s="88" t="s">
        <v>15</v>
      </c>
      <c r="G44" s="89"/>
      <c r="H44" s="90">
        <f t="shared" si="0"/>
        <v>0</v>
      </c>
      <c r="I44" s="90" t="s">
        <v>15</v>
      </c>
      <c r="J44" s="90">
        <f t="shared" si="1"/>
        <v>0</v>
      </c>
      <c r="K44" s="91">
        <f>(H41+H42+H43+H44)-(J41+J42+J43+J44)</f>
        <v>0</v>
      </c>
      <c r="L44" s="91">
        <f>(E41-G41)+(E42-G42)+(E43-G43)+(E44-G44)</f>
        <v>0</v>
      </c>
    </row>
    <row r="45" spans="2:12">
      <c r="B45" s="92">
        <f>H25</f>
        <v>0</v>
      </c>
      <c r="C45" s="93"/>
      <c r="D45" s="99">
        <f>H17</f>
        <v>0</v>
      </c>
      <c r="E45" s="95">
        <f>G32</f>
        <v>0</v>
      </c>
      <c r="F45" s="96" t="s">
        <v>15</v>
      </c>
      <c r="G45" s="97">
        <f>E32</f>
        <v>0</v>
      </c>
      <c r="H45" s="98">
        <f t="shared" si="0"/>
        <v>0</v>
      </c>
      <c r="I45" s="98" t="s">
        <v>15</v>
      </c>
      <c r="J45" s="98">
        <f t="shared" si="1"/>
        <v>0</v>
      </c>
      <c r="K45" s="107"/>
      <c r="L45" s="107"/>
    </row>
    <row r="46" spans="2:12">
      <c r="B46" s="70">
        <f>H25</f>
        <v>0</v>
      </c>
      <c r="C46" s="71"/>
      <c r="D46" s="100">
        <f>H19</f>
        <v>0</v>
      </c>
      <c r="E46" s="95">
        <f>G36</f>
        <v>0</v>
      </c>
      <c r="F46" s="96" t="s">
        <v>15</v>
      </c>
      <c r="G46" s="97">
        <f>E36</f>
        <v>0</v>
      </c>
      <c r="H46" s="98">
        <f t="shared" si="0"/>
        <v>0</v>
      </c>
      <c r="I46" s="98" t="s">
        <v>15</v>
      </c>
      <c r="J46" s="98">
        <f t="shared" si="1"/>
        <v>0</v>
      </c>
      <c r="K46" s="107"/>
      <c r="L46" s="107"/>
    </row>
    <row r="47" spans="2:12">
      <c r="B47" s="70">
        <f>H25</f>
        <v>0</v>
      </c>
      <c r="C47" s="71"/>
      <c r="D47" s="100">
        <f>H21</f>
        <v>0</v>
      </c>
      <c r="E47" s="103">
        <f>G40</f>
        <v>0</v>
      </c>
      <c r="F47" s="104" t="s">
        <v>15</v>
      </c>
      <c r="G47" s="105">
        <f>E40</f>
        <v>0</v>
      </c>
      <c r="H47" s="98">
        <f t="shared" si="0"/>
        <v>0</v>
      </c>
      <c r="I47" s="98" t="s">
        <v>15</v>
      </c>
      <c r="J47" s="98">
        <f t="shared" si="1"/>
        <v>0</v>
      </c>
      <c r="K47" s="107"/>
      <c r="L47" s="107"/>
    </row>
    <row r="48" spans="2:12" ht="13.5" thickBot="1">
      <c r="B48" s="84">
        <f>H25</f>
        <v>0</v>
      </c>
      <c r="C48" s="85"/>
      <c r="D48" s="106">
        <f>H23</f>
        <v>0</v>
      </c>
      <c r="E48" s="108">
        <f>G44</f>
        <v>0</v>
      </c>
      <c r="F48" s="109" t="s">
        <v>15</v>
      </c>
      <c r="G48" s="110">
        <f>E44</f>
        <v>0</v>
      </c>
      <c r="H48" s="111">
        <f t="shared" si="0"/>
        <v>0</v>
      </c>
      <c r="I48" s="90" t="s">
        <v>15</v>
      </c>
      <c r="J48" s="90">
        <f t="shared" si="1"/>
        <v>0</v>
      </c>
      <c r="K48" s="91">
        <f>(H45+H46+H47+H48)-(J45+J46+J47+J48)</f>
        <v>0</v>
      </c>
      <c r="L48" s="91">
        <f>(E45-G45)+(E46-G46)+(E47-G47)+(E48-G48)</f>
        <v>0</v>
      </c>
    </row>
    <row r="49" spans="2:11">
      <c r="C49" s="52"/>
    </row>
    <row r="50" spans="2:11">
      <c r="B50" s="69" t="s">
        <v>14</v>
      </c>
      <c r="C50" s="52"/>
      <c r="E50" s="45" t="s">
        <v>33</v>
      </c>
      <c r="H50" s="45" t="s">
        <v>34</v>
      </c>
      <c r="K50" s="112" t="s">
        <v>35</v>
      </c>
    </row>
    <row r="51" spans="2:11">
      <c r="K51" s="113"/>
    </row>
    <row r="52" spans="2:11">
      <c r="B52" s="99">
        <f>H17</f>
        <v>0</v>
      </c>
      <c r="C52" s="99"/>
      <c r="D52" s="99"/>
      <c r="E52" s="98">
        <f>K32</f>
        <v>0</v>
      </c>
      <c r="F52" s="99"/>
      <c r="G52" s="114"/>
      <c r="H52" s="114">
        <f>L32</f>
        <v>0</v>
      </c>
      <c r="I52" s="99"/>
      <c r="J52" s="99"/>
      <c r="K52" s="115">
        <v>3</v>
      </c>
    </row>
    <row r="53" spans="2:11">
      <c r="E53" s="45"/>
      <c r="K53" s="113"/>
    </row>
    <row r="54" spans="2:11">
      <c r="B54" s="99">
        <f>H19</f>
        <v>0</v>
      </c>
      <c r="C54" s="99"/>
      <c r="D54" s="99"/>
      <c r="E54" s="98">
        <f>K36</f>
        <v>0</v>
      </c>
      <c r="F54" s="99"/>
      <c r="G54" s="114"/>
      <c r="H54" s="114">
        <f>L36</f>
        <v>0</v>
      </c>
      <c r="I54" s="99"/>
      <c r="J54" s="99"/>
      <c r="K54" s="115">
        <v>2</v>
      </c>
    </row>
    <row r="55" spans="2:11">
      <c r="E55" s="45"/>
      <c r="K55" s="113"/>
    </row>
    <row r="56" spans="2:11">
      <c r="B56" s="99">
        <f>H21</f>
        <v>0</v>
      </c>
      <c r="C56" s="99"/>
      <c r="D56" s="99"/>
      <c r="E56" s="98">
        <f>K40</f>
        <v>0</v>
      </c>
      <c r="F56" s="99"/>
      <c r="G56" s="114"/>
      <c r="H56" s="114">
        <f>L40</f>
        <v>0</v>
      </c>
      <c r="I56" s="99"/>
      <c r="J56" s="99"/>
      <c r="K56" s="115">
        <v>4</v>
      </c>
    </row>
    <row r="57" spans="2:11">
      <c r="E57" s="45"/>
      <c r="K57" s="113"/>
    </row>
    <row r="58" spans="2:11">
      <c r="B58" s="99">
        <f>H23</f>
        <v>0</v>
      </c>
      <c r="C58" s="99"/>
      <c r="D58" s="99"/>
      <c r="E58" s="98">
        <f>K44</f>
        <v>0</v>
      </c>
      <c r="F58" s="99"/>
      <c r="G58" s="114"/>
      <c r="H58" s="114">
        <f>L44</f>
        <v>0</v>
      </c>
      <c r="I58" s="99"/>
      <c r="J58" s="99"/>
      <c r="K58" s="115"/>
    </row>
    <row r="59" spans="2:11">
      <c r="E59" s="45"/>
      <c r="K59" s="113"/>
    </row>
    <row r="60" spans="2:11">
      <c r="B60" s="99">
        <f>H25</f>
        <v>0</v>
      </c>
      <c r="C60" s="99"/>
      <c r="D60" s="99"/>
      <c r="E60" s="98">
        <f>K48</f>
        <v>0</v>
      </c>
      <c r="F60" s="99"/>
      <c r="G60" s="114"/>
      <c r="H60" s="114">
        <f>L48</f>
        <v>0</v>
      </c>
      <c r="I60" s="99"/>
      <c r="J60" s="99"/>
      <c r="K60" s="115"/>
    </row>
  </sheetData>
  <mergeCells count="10">
    <mergeCell ref="B9:K9"/>
    <mergeCell ref="B11:K13"/>
    <mergeCell ref="B1:I2"/>
    <mergeCell ref="B4:K5"/>
    <mergeCell ref="B7:K7"/>
    <mergeCell ref="H25:K25"/>
    <mergeCell ref="H17:K17"/>
    <mergeCell ref="H19:K19"/>
    <mergeCell ref="H21:K21"/>
    <mergeCell ref="H23:K23"/>
  </mergeCells>
  <phoneticPr fontId="0" type="noConversion"/>
  <pageMargins left="0.43" right="0.18" top="0.61" bottom="0.56000000000000005" header="0.16" footer="0.25"/>
  <pageSetup paperSize="9" orientation="portrait" horizontalDpi="4294967294" verticalDpi="360" r:id="rId1"/>
  <headerFooter alignWithMargins="0">
    <oddHeader>&amp;C&amp;"Arial,Fett"&amp;12Auswertungsliste bei
punktgleichen Mannschaften:</oddHeader>
    <oddFooter>&amp;L&amp;6Erstellt am &amp;D
von Erich Zänger&amp;R&amp;6&amp;F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Beschrieb</vt:lpstr>
      <vt:lpstr>SpPlan</vt:lpstr>
      <vt:lpstr>Auswertung</vt:lpstr>
      <vt:lpstr>Endstand</vt:lpstr>
      <vt:lpstr>Punktgleichheit 5M</vt:lpstr>
      <vt:lpstr>Auswertung!Druckbereich</vt:lpstr>
      <vt:lpstr>SpPlan!Drucktitel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Erich Zänger</dc:creator>
  <cp:lastModifiedBy>rdpaust</cp:lastModifiedBy>
  <cp:lastPrinted>2017-05-27T15:08:39Z</cp:lastPrinted>
  <dcterms:created xsi:type="dcterms:W3CDTF">2012-04-24T10:04:45Z</dcterms:created>
  <dcterms:modified xsi:type="dcterms:W3CDTF">2017-06-11T12:20:48Z</dcterms:modified>
</cp:coreProperties>
</file>